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25" yWindow="1380" windowWidth="9030" windowHeight="12405" activeTab="5"/>
  </bookViews>
  <sheets>
    <sheet name="Table 1" sheetId="1" r:id="rId1"/>
    <sheet name="Table 2" sheetId="2" r:id="rId2"/>
    <sheet name="Table 3" sheetId="3" r:id="rId3"/>
    <sheet name="Table 4" sheetId="4" r:id="rId4"/>
    <sheet name="Table 5" sheetId="6" r:id="rId5"/>
    <sheet name="Table 6" sheetId="7" r:id="rId6"/>
    <sheet name="Table 7" sheetId="8" r:id="rId7"/>
    <sheet name="Table 8" sheetId="9" r:id="rId8"/>
  </sheets>
  <definedNames>
    <definedName name="_xlnm.Print_Area" localSheetId="0">'Table 1'!$A$1:$F$27</definedName>
    <definedName name="_xlnm.Print_Area" localSheetId="1">'Table 2'!$A$1:$H$43</definedName>
    <definedName name="_xlnm.Print_Area" localSheetId="2">'Table 3'!$A$1:$H$40</definedName>
    <definedName name="_xlnm.Print_Area" localSheetId="3">'Table 4'!$A$1:$F$15</definedName>
    <definedName name="_xlnm.Print_Area" localSheetId="4">'Table 5'!$A$1:$F$46</definedName>
    <definedName name="_xlnm.Print_Area" localSheetId="5">'Table 6'!$A$1:$F$45</definedName>
    <definedName name="_xlnm.Print_Area" localSheetId="6">'Table 7'!$A$1:$E$59</definedName>
    <definedName name="_xlnm.Print_Area" localSheetId="7">'Table 8'!$A$1:$D$27</definedName>
  </definedNames>
  <calcPr calcId="125725"/>
</workbook>
</file>

<file path=xl/calcChain.xml><?xml version="1.0" encoding="utf-8"?>
<calcChain xmlns="http://schemas.openxmlformats.org/spreadsheetml/2006/main">
  <c r="B45" i="2"/>
  <c r="C45"/>
  <c r="C46" s="1"/>
  <c r="D45"/>
  <c r="E45"/>
  <c r="F45"/>
  <c r="G45"/>
  <c r="G46" s="1"/>
  <c r="H45"/>
  <c r="B46"/>
  <c r="D46"/>
  <c r="E46"/>
  <c r="F46"/>
  <c r="H46"/>
  <c r="B47"/>
  <c r="C47"/>
  <c r="D47"/>
  <c r="E47"/>
  <c r="E48" s="1"/>
  <c r="F47"/>
  <c r="G47"/>
  <c r="H47"/>
  <c r="B48"/>
  <c r="C48"/>
  <c r="D48"/>
  <c r="F48"/>
  <c r="G48"/>
  <c r="H48"/>
  <c r="D23" i="9"/>
  <c r="B23"/>
  <c r="C22"/>
  <c r="C23" s="1"/>
  <c r="B22"/>
  <c r="O18"/>
  <c r="N18"/>
  <c r="J30"/>
  <c r="I37" i="3" l="1"/>
  <c r="I35"/>
  <c r="I34"/>
  <c r="I31"/>
  <c r="I32"/>
  <c r="B17"/>
  <c r="I16" s="1"/>
  <c r="B33"/>
  <c r="I19"/>
  <c r="I21"/>
  <c r="H16" i="2"/>
  <c r="H9" i="3"/>
  <c r="H8"/>
  <c r="F19" i="1"/>
  <c r="E19"/>
  <c r="D19"/>
  <c r="G17" i="3"/>
  <c r="H24" l="1"/>
  <c r="H25"/>
  <c r="H27"/>
  <c r="H28"/>
  <c r="H29"/>
  <c r="H30"/>
  <c r="H26"/>
  <c r="G31"/>
  <c r="F31"/>
  <c r="E31"/>
  <c r="D31"/>
  <c r="C31"/>
  <c r="B31"/>
  <c r="G30" i="2"/>
  <c r="H30"/>
  <c r="F30"/>
  <c r="E30"/>
  <c r="E32"/>
  <c r="D30"/>
  <c r="C30"/>
  <c r="B30"/>
  <c r="G24"/>
  <c r="G25"/>
  <c r="G26"/>
  <c r="G27"/>
  <c r="G28"/>
  <c r="G29"/>
  <c r="G23"/>
  <c r="B16" i="1"/>
  <c r="C16"/>
  <c r="D16"/>
  <c r="H31" i="3" l="1"/>
  <c r="I30" i="9"/>
  <c r="H30"/>
  <c r="J16"/>
  <c r="I16"/>
  <c r="H16"/>
  <c r="P18"/>
  <c r="C9" i="8" l="1"/>
  <c r="C10"/>
  <c r="C11"/>
  <c r="C14"/>
  <c r="C15"/>
  <c r="C16"/>
  <c r="C17"/>
  <c r="C18"/>
  <c r="C19"/>
  <c r="C20"/>
  <c r="C21"/>
  <c r="C22"/>
  <c r="C23"/>
  <c r="C24"/>
  <c r="C25"/>
  <c r="C27"/>
  <c r="C28"/>
  <c r="C29"/>
  <c r="C30"/>
  <c r="C31"/>
  <c r="C34"/>
  <c r="C35"/>
  <c r="C36"/>
  <c r="C37"/>
  <c r="C38"/>
  <c r="C39"/>
  <c r="C40"/>
  <c r="F10" i="1"/>
  <c r="F21"/>
  <c r="F23"/>
  <c r="F9"/>
  <c r="E10"/>
  <c r="E21"/>
  <c r="E23"/>
  <c r="E9"/>
  <c r="D35" i="6"/>
  <c r="D34"/>
  <c r="D32"/>
  <c r="D29"/>
  <c r="D24"/>
  <c r="D23"/>
  <c r="D20"/>
  <c r="G36" i="3"/>
  <c r="F36"/>
  <c r="E36"/>
  <c r="D36"/>
  <c r="C36"/>
  <c r="B36"/>
  <c r="H36"/>
  <c r="I33"/>
  <c r="H33"/>
  <c r="G33"/>
  <c r="F33"/>
  <c r="E33"/>
  <c r="D33"/>
  <c r="C33"/>
  <c r="I25"/>
  <c r="G25"/>
  <c r="F25"/>
  <c r="E25"/>
  <c r="D25"/>
  <c r="C25"/>
  <c r="B25"/>
  <c r="B24"/>
  <c r="I24" s="1"/>
  <c r="G24"/>
  <c r="F24"/>
  <c r="E24"/>
  <c r="D24"/>
  <c r="C24"/>
  <c r="I20"/>
  <c r="H20"/>
  <c r="G20"/>
  <c r="F20"/>
  <c r="E20"/>
  <c r="D20"/>
  <c r="C20"/>
  <c r="B20"/>
  <c r="F17"/>
  <c r="E17"/>
  <c r="C17"/>
  <c r="D17"/>
  <c r="I9"/>
  <c r="G9"/>
  <c r="F9"/>
  <c r="E9"/>
  <c r="D9"/>
  <c r="C9"/>
  <c r="B9"/>
  <c r="I8"/>
  <c r="G8"/>
  <c r="F8"/>
  <c r="E8"/>
  <c r="B8"/>
  <c r="C8"/>
  <c r="D8"/>
  <c r="E35" i="2"/>
  <c r="G35"/>
  <c r="E23"/>
  <c r="E24"/>
  <c r="E19"/>
  <c r="E16"/>
  <c r="E7"/>
  <c r="E8"/>
  <c r="F16"/>
  <c r="F8"/>
  <c r="F7"/>
  <c r="H8"/>
  <c r="H7"/>
  <c r="G16"/>
  <c r="G8"/>
  <c r="G7"/>
  <c r="D16"/>
  <c r="D8"/>
  <c r="D7"/>
  <c r="C16"/>
  <c r="C8"/>
  <c r="C7"/>
  <c r="B8"/>
  <c r="B7"/>
  <c r="B16"/>
  <c r="H19"/>
  <c r="G19"/>
  <c r="F19"/>
  <c r="D19"/>
  <c r="C19"/>
  <c r="B19"/>
  <c r="H24"/>
  <c r="F24"/>
  <c r="D24"/>
  <c r="C24"/>
  <c r="B24"/>
  <c r="F23"/>
  <c r="D23"/>
  <c r="C23"/>
  <c r="B23"/>
  <c r="H23"/>
  <c r="H32"/>
  <c r="G32"/>
  <c r="F32"/>
  <c r="D32"/>
  <c r="C32"/>
  <c r="B32"/>
  <c r="H35"/>
  <c r="F35"/>
  <c r="D35"/>
  <c r="C35"/>
  <c r="B35"/>
  <c r="E14" l="1"/>
  <c r="I36" i="3"/>
  <c r="E16" i="1" l="1"/>
  <c r="F16"/>
  <c r="E10" i="8"/>
  <c r="D8"/>
  <c r="E8" s="1"/>
  <c r="D9"/>
  <c r="D10"/>
  <c r="D11"/>
  <c r="E11" s="1"/>
  <c r="D12"/>
  <c r="E12" s="1"/>
  <c r="D13"/>
  <c r="D14"/>
  <c r="D15"/>
  <c r="E15" s="1"/>
  <c r="D16"/>
  <c r="E16" s="1"/>
  <c r="D17"/>
  <c r="D18"/>
  <c r="D19"/>
  <c r="E19" s="1"/>
  <c r="D20"/>
  <c r="E20" s="1"/>
  <c r="D21"/>
  <c r="D22"/>
  <c r="D23"/>
  <c r="E23" s="1"/>
  <c r="D24"/>
  <c r="E24" s="1"/>
  <c r="D25"/>
  <c r="D26"/>
  <c r="D27"/>
  <c r="E27" s="1"/>
  <c r="D28"/>
  <c r="E28" s="1"/>
  <c r="D29"/>
  <c r="D30"/>
  <c r="D31"/>
  <c r="E31" s="1"/>
  <c r="D32"/>
  <c r="E32" s="1"/>
  <c r="D33"/>
  <c r="D34"/>
  <c r="D35"/>
  <c r="E35" s="1"/>
  <c r="D36"/>
  <c r="E36" s="1"/>
  <c r="D37"/>
  <c r="D38"/>
  <c r="D39"/>
  <c r="E39" s="1"/>
  <c r="D40"/>
  <c r="E40" s="1"/>
  <c r="D7"/>
  <c r="E7" s="1"/>
  <c r="B9"/>
  <c r="B10"/>
  <c r="B11"/>
  <c r="B12"/>
  <c r="B13"/>
  <c r="B14"/>
  <c r="B15"/>
  <c r="B16"/>
  <c r="B17"/>
  <c r="B18"/>
  <c r="B19"/>
  <c r="B20"/>
  <c r="B21"/>
  <c r="B22"/>
  <c r="B23"/>
  <c r="B24"/>
  <c r="B25"/>
  <c r="B26"/>
  <c r="B27"/>
  <c r="B28"/>
  <c r="B29"/>
  <c r="B30"/>
  <c r="B31"/>
  <c r="B32"/>
  <c r="B33"/>
  <c r="B34"/>
  <c r="B35"/>
  <c r="B36"/>
  <c r="B37"/>
  <c r="B38"/>
  <c r="B39"/>
  <c r="B40"/>
  <c r="B8"/>
  <c r="B7"/>
  <c r="E36" i="7"/>
  <c r="E15"/>
  <c r="F15"/>
  <c r="F34"/>
  <c r="F33"/>
  <c r="F32"/>
  <c r="F31"/>
  <c r="F30"/>
  <c r="F29"/>
  <c r="F28"/>
  <c r="F27"/>
  <c r="F26"/>
  <c r="F25"/>
  <c r="F24"/>
  <c r="F23"/>
  <c r="F22"/>
  <c r="F21"/>
  <c r="F20"/>
  <c r="F19"/>
  <c r="F18"/>
  <c r="F17"/>
  <c r="F16"/>
  <c r="E14"/>
  <c r="E13"/>
  <c r="E12"/>
  <c r="E10"/>
  <c r="E9"/>
  <c r="E8"/>
  <c r="E7"/>
  <c r="B36"/>
  <c r="B34"/>
  <c r="B33"/>
  <c r="D33" s="1"/>
  <c r="B32"/>
  <c r="B31"/>
  <c r="B30"/>
  <c r="B29"/>
  <c r="B28"/>
  <c r="B27"/>
  <c r="B26"/>
  <c r="B25"/>
  <c r="B24"/>
  <c r="B23"/>
  <c r="B22"/>
  <c r="D22" s="1"/>
  <c r="B21"/>
  <c r="B20"/>
  <c r="B19"/>
  <c r="B18"/>
  <c r="B17"/>
  <c r="B16"/>
  <c r="B15"/>
  <c r="B49" s="1"/>
  <c r="C49" s="1"/>
  <c r="B14"/>
  <c r="B13"/>
  <c r="B12"/>
  <c r="C12" s="1"/>
  <c r="B10"/>
  <c r="B9"/>
  <c r="B8"/>
  <c r="B7"/>
  <c r="F17" i="6"/>
  <c r="F18"/>
  <c r="F19"/>
  <c r="F20"/>
  <c r="F21"/>
  <c r="F22"/>
  <c r="F23"/>
  <c r="F24"/>
  <c r="F25"/>
  <c r="F26"/>
  <c r="F27"/>
  <c r="F28"/>
  <c r="F29"/>
  <c r="F30"/>
  <c r="F31"/>
  <c r="F32"/>
  <c r="F33"/>
  <c r="F34"/>
  <c r="F35"/>
  <c r="F16"/>
  <c r="E37"/>
  <c r="E16"/>
  <c r="E15"/>
  <c r="E14"/>
  <c r="E12"/>
  <c r="E49" s="1"/>
  <c r="E11"/>
  <c r="E10"/>
  <c r="E9"/>
  <c r="E8"/>
  <c r="B37"/>
  <c r="B17"/>
  <c r="B18"/>
  <c r="B19"/>
  <c r="B20"/>
  <c r="B21"/>
  <c r="B22"/>
  <c r="B23"/>
  <c r="B24"/>
  <c r="B25"/>
  <c r="B26"/>
  <c r="B27"/>
  <c r="B28"/>
  <c r="B29"/>
  <c r="B30"/>
  <c r="B31"/>
  <c r="B32"/>
  <c r="B33"/>
  <c r="B34"/>
  <c r="B35"/>
  <c r="B16"/>
  <c r="C16" s="1"/>
  <c r="B15"/>
  <c r="B14"/>
  <c r="B50" s="1"/>
  <c r="B12"/>
  <c r="B11"/>
  <c r="C11" s="1"/>
  <c r="B10"/>
  <c r="B9"/>
  <c r="B8"/>
  <c r="C8" s="1"/>
  <c r="F12" i="4"/>
  <c r="D9"/>
  <c r="C28" i="1"/>
  <c r="E49" i="7" l="1"/>
  <c r="D30"/>
  <c r="D34"/>
  <c r="B48"/>
  <c r="C48" s="1"/>
  <c r="E47"/>
  <c r="D19"/>
  <c r="D23"/>
  <c r="D31"/>
  <c r="E50"/>
  <c r="B47"/>
  <c r="C47" s="1"/>
  <c r="E48"/>
  <c r="D28"/>
  <c r="D28" i="1"/>
  <c r="E38" i="8"/>
  <c r="E34"/>
  <c r="E30"/>
  <c r="E26"/>
  <c r="E22"/>
  <c r="E18"/>
  <c r="E14"/>
  <c r="C14" i="7"/>
  <c r="C10"/>
  <c r="C36"/>
  <c r="C9" i="6"/>
  <c r="C50"/>
  <c r="E52"/>
  <c r="E51"/>
  <c r="B48"/>
  <c r="C48" s="1"/>
  <c r="E48"/>
  <c r="D16"/>
  <c r="C15"/>
  <c r="C14"/>
  <c r="B51"/>
  <c r="C51" s="1"/>
  <c r="C10"/>
  <c r="D48" s="1"/>
  <c r="E50"/>
  <c r="B49"/>
  <c r="C49" s="1"/>
  <c r="B28" i="1"/>
  <c r="E12" i="4"/>
  <c r="D12"/>
  <c r="C9"/>
  <c r="C12"/>
  <c r="E9"/>
  <c r="F9"/>
  <c r="C37" i="3"/>
  <c r="G44"/>
  <c r="G45" s="1"/>
  <c r="B34"/>
  <c r="B20" i="2"/>
  <c r="E37" i="8"/>
  <c r="E33"/>
  <c r="E29"/>
  <c r="E25"/>
  <c r="E21"/>
  <c r="E17"/>
  <c r="E13"/>
  <c r="E9"/>
  <c r="C7"/>
  <c r="C8"/>
  <c r="B35" i="7"/>
  <c r="D35" s="1"/>
  <c r="C8"/>
  <c r="C13"/>
  <c r="D48" s="1"/>
  <c r="C9"/>
  <c r="C7"/>
  <c r="C15"/>
  <c r="D49" s="1"/>
  <c r="D15"/>
  <c r="C12" i="6"/>
  <c r="D49" s="1"/>
  <c r="B36"/>
  <c r="D36" s="1"/>
  <c r="C37"/>
  <c r="D51" s="1"/>
  <c r="H33" i="2"/>
  <c r="F44" i="3"/>
  <c r="F45" s="1"/>
  <c r="E44"/>
  <c r="E45" s="1"/>
  <c r="D44"/>
  <c r="D45" s="1"/>
  <c r="C44"/>
  <c r="C45" s="1"/>
  <c r="B44"/>
  <c r="B45" s="1"/>
  <c r="G15"/>
  <c r="G42" s="1"/>
  <c r="G43" s="1"/>
  <c r="E21"/>
  <c r="F15"/>
  <c r="F42" s="1"/>
  <c r="F43" s="1"/>
  <c r="E15"/>
  <c r="E42" s="1"/>
  <c r="E43" s="1"/>
  <c r="D15"/>
  <c r="D42" s="1"/>
  <c r="D43" s="1"/>
  <c r="C15"/>
  <c r="C42" s="1"/>
  <c r="C43" s="1"/>
  <c r="B15"/>
  <c r="F14" i="2"/>
  <c r="D14"/>
  <c r="C17"/>
  <c r="C14"/>
  <c r="B14"/>
  <c r="D47" i="7" l="1"/>
  <c r="D50"/>
  <c r="B50"/>
  <c r="C50" s="1"/>
  <c r="B42" i="3"/>
  <c r="B43" s="1"/>
  <c r="H15"/>
  <c r="H17" s="1"/>
  <c r="D50" i="6"/>
  <c r="B52"/>
  <c r="C52" s="1"/>
  <c r="D52"/>
  <c r="G37" i="3"/>
  <c r="D21"/>
  <c r="E37"/>
  <c r="C34"/>
  <c r="F21"/>
  <c r="G34"/>
  <c r="D34"/>
  <c r="C21"/>
  <c r="G21"/>
  <c r="F34"/>
  <c r="D37"/>
  <c r="B37"/>
  <c r="E34"/>
  <c r="B21"/>
  <c r="F37"/>
  <c r="C33" i="2"/>
  <c r="D20"/>
  <c r="B33"/>
  <c r="E33"/>
  <c r="C36"/>
  <c r="E36"/>
  <c r="F36"/>
  <c r="B36"/>
  <c r="D36"/>
  <c r="D33"/>
  <c r="H36"/>
  <c r="F33"/>
  <c r="C18" i="3"/>
  <c r="E18"/>
  <c r="F18"/>
  <c r="G18"/>
  <c r="E20" i="2"/>
  <c r="H20"/>
  <c r="C20"/>
  <c r="F20"/>
  <c r="B17"/>
  <c r="D17"/>
  <c r="E17"/>
  <c r="F17"/>
  <c r="G14"/>
  <c r="I17" i="3" l="1"/>
  <c r="B18"/>
  <c r="I18" s="1"/>
  <c r="D18"/>
  <c r="H34"/>
  <c r="H21"/>
  <c r="H37"/>
  <c r="G20" i="2"/>
  <c r="G17"/>
  <c r="G33"/>
  <c r="G36"/>
  <c r="H18" i="3"/>
  <c r="H42"/>
  <c r="H43" s="1"/>
  <c r="H44"/>
  <c r="H45" s="1"/>
  <c r="H17" i="2" l="1"/>
  <c r="H14"/>
</calcChain>
</file>

<file path=xl/sharedStrings.xml><?xml version="1.0" encoding="utf-8"?>
<sst xmlns="http://schemas.openxmlformats.org/spreadsheetml/2006/main" count="850" uniqueCount="421">
  <si>
    <t>Table 1</t>
  </si>
  <si>
    <t>Populations</t>
  </si>
  <si>
    <t>Census</t>
  </si>
  <si>
    <t>% Change</t>
  </si>
  <si>
    <t>'00 to '10</t>
  </si>
  <si>
    <t>NA = not available.</t>
  </si>
  <si>
    <t>Check Point</t>
  </si>
  <si>
    <t>Table 2</t>
  </si>
  <si>
    <t>Populations by Race and Hispanic Origin</t>
  </si>
  <si>
    <t>White</t>
  </si>
  <si>
    <t>Black</t>
  </si>
  <si>
    <t>Total</t>
  </si>
  <si>
    <t>2000 Census</t>
  </si>
  <si>
    <t>2010 Census</t>
  </si>
  <si>
    <r>
      <rPr>
        <vertAlign val="superscript"/>
        <sz val="10"/>
        <color theme="1"/>
        <rFont val="Times New Roman"/>
        <family val="1"/>
      </rPr>
      <t>1</t>
    </r>
    <r>
      <rPr>
        <sz val="10"/>
        <color theme="1"/>
        <rFont val="Times New Roman"/>
        <family val="1"/>
      </rPr>
      <t>Native Americans include American Indians and Alaska Natives.</t>
    </r>
  </si>
  <si>
    <r>
      <rPr>
        <vertAlign val="superscript"/>
        <sz val="10"/>
        <color theme="1"/>
        <rFont val="Times New Roman"/>
        <family val="1"/>
      </rPr>
      <t>2</t>
    </r>
    <r>
      <rPr>
        <sz val="10"/>
        <color theme="1"/>
        <rFont val="Times New Roman"/>
        <family val="1"/>
      </rPr>
      <t>Other is defined as Asian Americans, Native Hawaiians, Pacific Islanders, and all others.</t>
    </r>
  </si>
  <si>
    <r>
      <rPr>
        <vertAlign val="superscript"/>
        <sz val="10"/>
        <color theme="1"/>
        <rFont val="Times New Roman"/>
        <family val="1"/>
      </rPr>
      <t>3</t>
    </r>
    <r>
      <rPr>
        <sz val="10"/>
        <color theme="1"/>
        <rFont val="Times New Roman"/>
        <family val="1"/>
      </rPr>
      <t>Two or More Races indicated a person is included in more than one race group, it was introduced as a new category in the 2000 Census.</t>
    </r>
  </si>
  <si>
    <r>
      <rPr>
        <vertAlign val="superscript"/>
        <sz val="10"/>
        <color theme="1"/>
        <rFont val="Times New Roman"/>
        <family val="1"/>
      </rPr>
      <t>4</t>
    </r>
    <r>
      <rPr>
        <sz val="10"/>
        <color theme="1"/>
        <rFont val="Times New Roman"/>
        <family val="1"/>
      </rPr>
      <t>Hispanic population is not a race but rather a description of ethnic origin; Hispanics are included in the five race groups.</t>
    </r>
  </si>
  <si>
    <t>Table 3</t>
  </si>
  <si>
    <t>Populations by Age Group</t>
  </si>
  <si>
    <t>0-14</t>
  </si>
  <si>
    <t>15-19</t>
  </si>
  <si>
    <t>20-24</t>
  </si>
  <si>
    <t>25-44</t>
  </si>
  <si>
    <t>45-64</t>
  </si>
  <si>
    <t>65+</t>
  </si>
  <si>
    <t>Age Groups</t>
  </si>
  <si>
    <t>Hispanic or Latino</t>
  </si>
  <si>
    <r>
      <t>Native American</t>
    </r>
    <r>
      <rPr>
        <vertAlign val="superscript"/>
        <sz val="11.5"/>
        <color theme="1"/>
        <rFont val="Times New Roman"/>
        <family val="1"/>
      </rPr>
      <t>1</t>
    </r>
  </si>
  <si>
    <r>
      <t>Other</t>
    </r>
    <r>
      <rPr>
        <vertAlign val="superscript"/>
        <sz val="11.5"/>
        <color theme="1"/>
        <rFont val="Times New Roman"/>
        <family val="1"/>
      </rPr>
      <t>2</t>
    </r>
  </si>
  <si>
    <r>
      <t>Two or More Races</t>
    </r>
    <r>
      <rPr>
        <vertAlign val="superscript"/>
        <sz val="11.5"/>
        <color theme="1"/>
        <rFont val="Times New Roman"/>
        <family val="1"/>
      </rPr>
      <t>3</t>
    </r>
  </si>
  <si>
    <r>
      <t>Hispanic Origin</t>
    </r>
    <r>
      <rPr>
        <vertAlign val="superscript"/>
        <sz val="11.5"/>
        <color theme="1"/>
        <rFont val="Times New Roman"/>
        <family val="1"/>
      </rPr>
      <t>4</t>
    </r>
  </si>
  <si>
    <t>Under 5 years</t>
  </si>
  <si>
    <t>5 to 9 years</t>
  </si>
  <si>
    <t>10 to 14 years</t>
  </si>
  <si>
    <t>25 to 29 years</t>
  </si>
  <si>
    <t>30 to 34 years</t>
  </si>
  <si>
    <t>35 to 39 years</t>
  </si>
  <si>
    <t>40 to 44 years</t>
  </si>
  <si>
    <t>45 to 49 years</t>
  </si>
  <si>
    <t>50 to 54 years</t>
  </si>
  <si>
    <t>55 to 59 years</t>
  </si>
  <si>
    <t>70 to 74 years</t>
  </si>
  <si>
    <t>75 to 79 years</t>
  </si>
  <si>
    <t>80 to 84 years</t>
  </si>
  <si>
    <t>85 years and over</t>
  </si>
  <si>
    <t>County</t>
  </si>
  <si>
    <t>Checkpoint</t>
  </si>
  <si>
    <t>15 to 19 years</t>
  </si>
  <si>
    <t>20 to 24 years</t>
  </si>
  <si>
    <t>60 to 64 years</t>
  </si>
  <si>
    <t>65 to 69 years</t>
  </si>
  <si>
    <t>Black or African American</t>
  </si>
  <si>
    <t>American Indian and Alaska Native</t>
  </si>
  <si>
    <t>Asian</t>
  </si>
  <si>
    <t>Native Hawaiian and Other Pacific Islander</t>
  </si>
  <si>
    <t>Some Other Race</t>
  </si>
  <si>
    <t>Two or More Races</t>
  </si>
  <si>
    <t>Table 4</t>
  </si>
  <si>
    <t>Population, Projections, and Percent Change</t>
  </si>
  <si>
    <t>Population Projections</t>
  </si>
  <si>
    <t>% Change from 2010</t>
  </si>
  <si>
    <t>Table 5</t>
  </si>
  <si>
    <t>Table 6</t>
  </si>
  <si>
    <t>No. of</t>
  </si>
  <si>
    <t>Jobs</t>
  </si>
  <si>
    <t>% of</t>
  </si>
  <si>
    <t>Private</t>
  </si>
  <si>
    <t>Employment by place of work (number of jobs)</t>
  </si>
  <si>
    <t>Total employment</t>
  </si>
  <si>
    <t>By type</t>
  </si>
  <si>
    <t>Wage and salary employment</t>
  </si>
  <si>
    <t>Proprietors employment</t>
  </si>
  <si>
    <t>Farm proprietors employment</t>
  </si>
  <si>
    <t>Nonfarm proprietors employment 2/</t>
  </si>
  <si>
    <t>By industry</t>
  </si>
  <si>
    <t>Farm employment</t>
  </si>
  <si>
    <t>Nonfarm employment</t>
  </si>
  <si>
    <t>Private employment</t>
  </si>
  <si>
    <t>Forestry, fishing, and related activities</t>
  </si>
  <si>
    <t>Mining</t>
  </si>
  <si>
    <t>Utilities</t>
  </si>
  <si>
    <t>Construction</t>
  </si>
  <si>
    <t>Manufacturing</t>
  </si>
  <si>
    <t>Wholesale trade</t>
  </si>
  <si>
    <t>Retail trade</t>
  </si>
  <si>
    <t>Transportation and warehousing</t>
  </si>
  <si>
    <t>Information</t>
  </si>
  <si>
    <t>Finance and insurance</t>
  </si>
  <si>
    <t>Real estate and rental and leasing</t>
  </si>
  <si>
    <t>Professional, scientific, and technical services</t>
  </si>
  <si>
    <t>Management of companies and enterprises</t>
  </si>
  <si>
    <t>Administrative and waste management services</t>
  </si>
  <si>
    <t>Educational services</t>
  </si>
  <si>
    <t>Health care and social assistance</t>
  </si>
  <si>
    <t>Arts, entertainment, and recreation</t>
  </si>
  <si>
    <t>Accommodation and food services</t>
  </si>
  <si>
    <t>Other services, except public administration</t>
  </si>
  <si>
    <t>Government and government enterprises</t>
  </si>
  <si>
    <t>Federal, civilian</t>
  </si>
  <si>
    <t>Military</t>
  </si>
  <si>
    <t>State and local</t>
  </si>
  <si>
    <t>State government</t>
  </si>
  <si>
    <t>Local government</t>
  </si>
  <si>
    <t>(D)</t>
  </si>
  <si>
    <t>(L)</t>
  </si>
  <si>
    <t>State</t>
  </si>
  <si>
    <t>Total full- &amp; part-time employment</t>
  </si>
  <si>
    <t>Wage &amp; salary employment</t>
  </si>
  <si>
    <t>Proprietors' employment</t>
  </si>
  <si>
    <t>Farm proprietors' employment</t>
  </si>
  <si>
    <t>By Industry:</t>
  </si>
  <si>
    <t>Forestry, fishing, &amp; related activities</t>
  </si>
  <si>
    <t>Transportation &amp; warehousing</t>
  </si>
  <si>
    <t>Finance &amp; insurance</t>
  </si>
  <si>
    <t>Real estate &amp; rental &amp; leasing</t>
  </si>
  <si>
    <t>Professional, scientific, &amp; technical services</t>
  </si>
  <si>
    <t>Management of companies &amp; enterprises</t>
  </si>
  <si>
    <t>Administrative &amp; waste services</t>
  </si>
  <si>
    <t>Health care &amp; social assistance</t>
  </si>
  <si>
    <t>Arts, entertainment, &amp; recreation</t>
  </si>
  <si>
    <t>Accommodation &amp; food services</t>
  </si>
  <si>
    <t>Other services, except public admin</t>
  </si>
  <si>
    <t>Government &amp; government enterprises</t>
  </si>
  <si>
    <t>**</t>
  </si>
  <si>
    <t>(D) Not shown to avoid disclosure of confidential information, but the estimates for this item are included in the totals.</t>
  </si>
  <si>
    <t>**Due to confidential data not being disclosed,  no percentages are available.</t>
  </si>
  <si>
    <r>
      <rPr>
        <vertAlign val="superscript"/>
        <sz val="10"/>
        <color theme="1"/>
        <rFont val="Times New Roman"/>
        <family val="1"/>
      </rPr>
      <t>1</t>
    </r>
    <r>
      <rPr>
        <sz val="10"/>
        <color theme="1"/>
        <rFont val="Times New Roman"/>
        <family val="1"/>
      </rPr>
      <t>The estimates are based on the North American Industry Classification System (NAICS).</t>
    </r>
  </si>
  <si>
    <r>
      <rPr>
        <vertAlign val="superscript"/>
        <sz val="10"/>
        <color theme="1"/>
        <rFont val="Times New Roman"/>
        <family val="1"/>
      </rPr>
      <t>2</t>
    </r>
    <r>
      <rPr>
        <sz val="10"/>
        <color theme="1"/>
        <rFont val="Times New Roman"/>
        <family val="1"/>
      </rPr>
      <t>Excludes limited partners.</t>
    </r>
  </si>
  <si>
    <t>Table 7</t>
  </si>
  <si>
    <t>Income</t>
  </si>
  <si>
    <t>($1,000s)</t>
  </si>
  <si>
    <r>
      <t>Personal Income Earnings by Place of Work and by Industry (NAICS)</t>
    </r>
    <r>
      <rPr>
        <b/>
        <vertAlign val="superscript"/>
        <sz val="12"/>
        <color theme="1"/>
        <rFont val="Times New Roman"/>
        <family val="1"/>
      </rPr>
      <t>1</t>
    </r>
  </si>
  <si>
    <r>
      <t>Full- &amp; Part-Time Employment by Type of Employment &amp; by Major Industry (NAICS)</t>
    </r>
    <r>
      <rPr>
        <b/>
        <vertAlign val="superscript"/>
        <sz val="12"/>
        <color theme="1"/>
        <rFont val="Times New Roman"/>
        <family val="1"/>
      </rPr>
      <t>1</t>
    </r>
  </si>
  <si>
    <t>Farm earnings</t>
  </si>
  <si>
    <t>Nonfarm earnings</t>
  </si>
  <si>
    <t>Private earnings</t>
  </si>
  <si>
    <t>Earnings by Industry</t>
  </si>
  <si>
    <t>Total earnings by place of work</t>
  </si>
  <si>
    <t>Wage &amp; salary disbursements</t>
  </si>
  <si>
    <r>
      <t>Proprietors' income</t>
    </r>
    <r>
      <rPr>
        <vertAlign val="superscript"/>
        <sz val="12"/>
        <color theme="1"/>
        <rFont val="Times New Roman"/>
        <family val="1"/>
      </rPr>
      <t>2</t>
    </r>
  </si>
  <si>
    <t>All other earnings</t>
  </si>
  <si>
    <t>Income by place of residence</t>
  </si>
  <si>
    <t>Personal income</t>
  </si>
  <si>
    <t>Population (persons) 2/</t>
  </si>
  <si>
    <t>Per capita personal income (dollars)</t>
  </si>
  <si>
    <t>Derivation of personal income</t>
  </si>
  <si>
    <t>Earnings by place of work</t>
  </si>
  <si>
    <t>less: Contributions for government social insurance 3/</t>
  </si>
  <si>
    <t>Employee and self-employed contributions for government social insurance</t>
  </si>
  <si>
    <t>Employer contributions for government social insurance</t>
  </si>
  <si>
    <t>plus: Adjustment for residence 4/</t>
  </si>
  <si>
    <t>equals: Net earnings by place of residence</t>
  </si>
  <si>
    <t>plus: Dividends, interest, and rent 5/</t>
  </si>
  <si>
    <t>plus: Personal current transfer receipts</t>
  </si>
  <si>
    <t>Components of earnings</t>
  </si>
  <si>
    <t>Wage and salary disbursements</t>
  </si>
  <si>
    <t>Supplements to wages and salaries</t>
  </si>
  <si>
    <t>Employer contributions for employee pension and insurance funds</t>
  </si>
  <si>
    <t>Proprietors' income 6/</t>
  </si>
  <si>
    <t>Farm proprietors' income</t>
  </si>
  <si>
    <t>Nonfarm proprietors' income</t>
  </si>
  <si>
    <t>Earnings by industry</t>
  </si>
  <si>
    <t>Forestry and logging</t>
  </si>
  <si>
    <t>Fishing, hunting, and trapping</t>
  </si>
  <si>
    <t>Agriculture and forestry support activities</t>
  </si>
  <si>
    <t>Oil and gas extraction</t>
  </si>
  <si>
    <t>Mining (except oil and gas)</t>
  </si>
  <si>
    <t>Support activities for mining</t>
  </si>
  <si>
    <t>Construction of buildings</t>
  </si>
  <si>
    <t>Heavy and civil engineering construction</t>
  </si>
  <si>
    <t>Specialty trade contractors</t>
  </si>
  <si>
    <t>Durable goods manufacturing</t>
  </si>
  <si>
    <t>Wood product manufacturing</t>
  </si>
  <si>
    <t>Nonmetallic mineral product manufacturing</t>
  </si>
  <si>
    <t>Primary metal manufacturing</t>
  </si>
  <si>
    <t>Fabricated metal product manufacturing</t>
  </si>
  <si>
    <t>Machinery manufacturing</t>
  </si>
  <si>
    <t>Computer and electronic product manufacturing</t>
  </si>
  <si>
    <t>Electrical equipment and appliance manufacturing</t>
  </si>
  <si>
    <t>Motor vehicles, bodies and trailers, and parts manufacturing</t>
  </si>
  <si>
    <t>Other transportation equipment manufacturing</t>
  </si>
  <si>
    <t>Furniture and related product manufacturing</t>
  </si>
  <si>
    <t>Miscellaneous manufacturing</t>
  </si>
  <si>
    <t>Nondurable goods manufacturing</t>
  </si>
  <si>
    <t>Food manufacturing</t>
  </si>
  <si>
    <t>Beverage and tobacco product manufacturing</t>
  </si>
  <si>
    <t>Textile mills</t>
  </si>
  <si>
    <t>Textile product mills</t>
  </si>
  <si>
    <t>Apparel manufacturing</t>
  </si>
  <si>
    <t>Leather and allied product manufacturing</t>
  </si>
  <si>
    <t>Paper manufacturing</t>
  </si>
  <si>
    <t>Printing and related support activities</t>
  </si>
  <si>
    <t>Petroleum and coal products manufacturing</t>
  </si>
  <si>
    <t>Chemical manufacturing</t>
  </si>
  <si>
    <t>Plastics and rubber products manufacturing</t>
  </si>
  <si>
    <t>Motor vehicle and parts dealers</t>
  </si>
  <si>
    <t>Furniture and home furnishings stores</t>
  </si>
  <si>
    <t>Electronics and appliance stores</t>
  </si>
  <si>
    <t>Building material and garden supply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</si>
  <si>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</si>
  <si>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</si>
  <si>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</si>
  <si>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</si>
  <si>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</si>
  <si>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</si>
  <si>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</si>
  <si>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</si>
  <si>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</si>
  <si>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</si>
  <si>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</si>
  <si>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</si>
  <si>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</si>
  <si>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Pipeline transportation</t>
  </si>
  <si>
    <t>Scenic and sightseeing transportation</t>
  </si>
  <si>
    <t>Support activities for transportation</t>
  </si>
  <si>
    <t>Couriers and messengers</t>
  </si>
  <si>
    <t>Warehousing and storage</t>
  </si>
  <si>
    <t>Publishing industries, except Internet</t>
  </si>
  <si>
    <t>Motion picture and sound recording industries</t>
  </si>
  <si>
    <t>Broadcasting, except Internet</t>
  </si>
  <si>
    <t>Internet publishing and broadcasting 7/</t>
  </si>
  <si>
    <t>(NA)</t>
  </si>
  <si>
    <t>Telecommunications</t>
  </si>
  <si>
    <t>ISPs, search portals, and data processing</t>
  </si>
  <si>
    <t>Other information services 7/</t>
  </si>
  <si>
    <t>Monetary authorities - central bank</t>
  </si>
  <si>
    <t>Credit intermediation and related activities</t>
  </si>
  <si>
    <t>Securities, commodity contracts, investments</t>
  </si>
  <si>
    <t>Insurance carriers and related activities</t>
  </si>
  <si>
    <t>Funds, trusts, and other financial vehicles</t>
  </si>
  <si>
    <t>Real estate</t>
  </si>
  <si>
    <t>Rental and leasing services</t>
  </si>
  <si>
    <t>Lessors of nonfinancial intangible assets</t>
  </si>
  <si>
    <t>Administrative and support services</t>
  </si>
  <si>
    <t>Waste management and remediation services</t>
  </si>
  <si>
    <t>Ambulatory health care services</t>
  </si>
  <si>
    <t>Hospitals</t>
  </si>
  <si>
    <t>Nursing and residential care facilities</t>
  </si>
  <si>
    <t>Social assistance</t>
  </si>
  <si>
    <t>Performing arts and spectator sports</t>
  </si>
  <si>
    <t>Museums, historical sites, zoos, and parks</t>
  </si>
  <si>
    <t>Amusement, gambling, and recreation</t>
  </si>
  <si>
    <t>Accommodation</t>
  </si>
  <si>
    <t>Food services and drinking places</t>
  </si>
  <si>
    <t>Repair and maintenance</t>
  </si>
  <si>
    <t>Personal and laundry services</t>
  </si>
  <si>
    <t>Membership associations and organizations</t>
  </si>
  <si>
    <t>Private households</t>
  </si>
  <si>
    <t>Total earnings by industry</t>
  </si>
  <si>
    <t>Table 8</t>
  </si>
  <si>
    <t>State unemp ins comp</t>
  </si>
  <si>
    <t>Unemp comp for railroad empl</t>
  </si>
  <si>
    <t>Unemp comp for veterans (UCX)</t>
  </si>
  <si>
    <t>Total personal current transfer receipts</t>
  </si>
  <si>
    <t>Medical benefits</t>
  </si>
  <si>
    <t>Medicare benefits</t>
  </si>
  <si>
    <r>
      <t>Military medical insurance benefits</t>
    </r>
    <r>
      <rPr>
        <vertAlign val="superscript"/>
        <sz val="12"/>
        <rFont val="Times New Roman"/>
        <family val="1"/>
      </rPr>
      <t>3</t>
    </r>
  </si>
  <si>
    <r>
      <t>Public asst medical care benefits</t>
    </r>
    <r>
      <rPr>
        <vertAlign val="superscript"/>
        <sz val="12"/>
        <rFont val="Times New Roman"/>
        <family val="1"/>
      </rPr>
      <t>2</t>
    </r>
  </si>
  <si>
    <t>Income maintenance benefits</t>
  </si>
  <si>
    <t>Suppl security income (SSI) benefits</t>
  </si>
  <si>
    <t>Unemp ins compensation</t>
  </si>
  <si>
    <t>Veterans benefits</t>
  </si>
  <si>
    <t>Veterans life ins benefit benefits</t>
  </si>
  <si>
    <t>Veterans pension &amp; disability benefits</t>
  </si>
  <si>
    <r>
      <t>Veterans readjustment benefits</t>
    </r>
    <r>
      <rPr>
        <vertAlign val="superscript"/>
        <sz val="12"/>
        <rFont val="Times New Roman"/>
        <family val="1"/>
      </rPr>
      <t>7</t>
    </r>
  </si>
  <si>
    <r>
      <t>Other asst to veterans</t>
    </r>
    <r>
      <rPr>
        <vertAlign val="superscript"/>
        <sz val="12"/>
        <rFont val="Times New Roman"/>
        <family val="1"/>
      </rPr>
      <t>8</t>
    </r>
  </si>
  <si>
    <r>
      <t>Other receipts of indivs from govts</t>
    </r>
    <r>
      <rPr>
        <vertAlign val="superscript"/>
        <sz val="12"/>
        <rFont val="Times New Roman"/>
        <family val="1"/>
      </rPr>
      <t>10</t>
    </r>
  </si>
  <si>
    <t>Nonprofit institutions' transfer receipts</t>
  </si>
  <si>
    <t>Receipts from businesses</t>
  </si>
  <si>
    <r>
      <t>Transfer receipts to indivs from businesses</t>
    </r>
    <r>
      <rPr>
        <vertAlign val="superscript"/>
        <sz val="12"/>
        <rFont val="Times New Roman"/>
        <family val="1"/>
      </rPr>
      <t>11</t>
    </r>
  </si>
  <si>
    <t>Receipts from federal govt</t>
  </si>
  <si>
    <t>Receipts from state &amp; local govt</t>
  </si>
  <si>
    <r>
      <t>Education &amp; training assistance</t>
    </r>
    <r>
      <rPr>
        <vertAlign val="superscript"/>
        <sz val="12"/>
        <rFont val="Times New Roman"/>
        <family val="1"/>
      </rPr>
      <t>9</t>
    </r>
  </si>
  <si>
    <r>
      <t>Other income maintenance benefits</t>
    </r>
    <r>
      <rPr>
        <vertAlign val="superscript"/>
        <sz val="12"/>
        <rFont val="Times New Roman"/>
        <family val="1"/>
      </rPr>
      <t>5</t>
    </r>
  </si>
  <si>
    <r>
      <t>Other unemp comp</t>
    </r>
    <r>
      <rPr>
        <vertAlign val="superscript"/>
        <sz val="12"/>
        <rFont val="Times New Roman"/>
        <family val="1"/>
      </rPr>
      <t>6</t>
    </r>
  </si>
  <si>
    <t>Personal current transfer receipts (thousands of dollars)</t>
  </si>
  <si>
    <t>Current transfer receipts of individuals from governments</t>
  </si>
  <si>
    <t>Retirement and disability insurance benefits</t>
  </si>
  <si>
    <t>Old-age, survivors, and disability insurance (OASDI) benefits</t>
  </si>
  <si>
    <t>Railroad retirement and disability benefits</t>
  </si>
  <si>
    <t>Workers' compensation</t>
  </si>
  <si>
    <t>Other government retirement and disability insurance benefits 1/</t>
  </si>
  <si>
    <t>Public assistance medical care benefits 2/</t>
  </si>
  <si>
    <t>Military medical insurance benefits 3/</t>
  </si>
  <si>
    <t>Supplemental security income (SSI) benefits</t>
  </si>
  <si>
    <t>Family assistance 4/</t>
  </si>
  <si>
    <t>Supplemental Nutrition Assistance Program (SNAP)</t>
  </si>
  <si>
    <t>Other income maintenance benefits 5/</t>
  </si>
  <si>
    <t>Unemployment insurance compensation</t>
  </si>
  <si>
    <t>State unemployment insurance compensation</t>
  </si>
  <si>
    <t>Unemployment compensation for Fed. civilian employees (UCFE)</t>
  </si>
  <si>
    <t>Unemployment compensation for railroad employees</t>
  </si>
  <si>
    <t>Unemployment compensation for veterans (UCX)</t>
  </si>
  <si>
    <t>Other unemployment compensation 6/</t>
  </si>
  <si>
    <t>Veterans pension and disability benefits</t>
  </si>
  <si>
    <t>Veterans readjustment benefits 7/</t>
  </si>
  <si>
    <t>Veterans life insurance benefits</t>
  </si>
  <si>
    <t>Other assistance to veterans 8/</t>
  </si>
  <si>
    <t>Education and training assistance 9/</t>
  </si>
  <si>
    <t>Other transfer receipts of individuals from governments 10/</t>
  </si>
  <si>
    <t>Current transfer receipts of nonprofit institutions</t>
  </si>
  <si>
    <t>Receipts from the Federal government</t>
  </si>
  <si>
    <t>Receipts from state and local governments</t>
  </si>
  <si>
    <t>Current transfer receipts of individuals from businesses 11/</t>
  </si>
  <si>
    <t>(L) Less than $50,000, but the estimates for this item are included in the totals.</t>
  </si>
  <si>
    <r>
      <rPr>
        <vertAlign val="superscript"/>
        <sz val="10"/>
        <color rgb="FF000000"/>
        <rFont val="Times New Roman"/>
        <family val="1"/>
      </rPr>
      <t>1</t>
    </r>
    <r>
      <rPr>
        <sz val="10"/>
        <color rgb="FF000000"/>
        <rFont val="Times New Roman"/>
        <family val="1"/>
      </rPr>
      <t>Consists largely of temporary disability payments, pension benefit guaranty payments, black lung payments, and Panama Canal construction annuity payments.</t>
    </r>
  </si>
  <si>
    <r>
      <rPr>
        <vertAlign val="superscript"/>
        <sz val="10"/>
        <color rgb="FF000000"/>
        <rFont val="Times New Roman"/>
        <family val="1"/>
      </rPr>
      <t>2</t>
    </r>
    <r>
      <rPr>
        <sz val="10"/>
        <color rgb="FF000000"/>
        <rFont val="Times New Roman"/>
        <family val="1"/>
      </rPr>
      <t>Consists of Medicaid and other medical vendor payments.</t>
    </r>
  </si>
  <si>
    <r>
      <rPr>
        <vertAlign val="superscript"/>
        <sz val="10"/>
        <color rgb="FF000000"/>
        <rFont val="Times New Roman"/>
        <family val="1"/>
      </rPr>
      <t>3</t>
    </r>
    <r>
      <rPr>
        <sz val="10"/>
        <color rgb="FF000000"/>
        <rFont val="Times New Roman"/>
        <family val="1"/>
      </rPr>
      <t>Consists of payments made under the TriCare Management Program (formerly called CHAMPUS) for the medical care of dependents of active duty military personnel and of retired military personnel and their dependents at nonmilitary medical facilities.</t>
    </r>
  </si>
  <si>
    <r>
      <rPr>
        <vertAlign val="superscript"/>
        <sz val="10"/>
        <color rgb="FF000000"/>
        <rFont val="Times New Roman"/>
        <family val="1"/>
      </rPr>
      <t>5</t>
    </r>
    <r>
      <rPr>
        <sz val="10"/>
        <color rgb="FF000000"/>
        <rFont val="Times New Roman"/>
        <family val="1"/>
      </rPr>
      <t>Consists largely of general assistance; expenditures for food under the Special Supplemental Nutrition Program for Women, Infants, and Children (WIC); Other Needs Assistance; refugee assistance; foster home care and adoption assistance; Earned Income Tax Credits (EITC); Child Tax Credits; and energy assistance.</t>
    </r>
  </si>
  <si>
    <r>
      <rPr>
        <vertAlign val="superscript"/>
        <sz val="10"/>
        <color rgb="FF000000"/>
        <rFont val="Times New Roman"/>
        <family val="1"/>
      </rPr>
      <t>6</t>
    </r>
    <r>
      <rPr>
        <sz val="10"/>
        <color rgb="FF000000"/>
        <rFont val="Times New Roman"/>
        <family val="1"/>
      </rPr>
      <t>Consists of Trade Adjustment Assistance, Redwood Park benefit payments, public service employment benefit payments, and transitional benefit payments.</t>
    </r>
  </si>
  <si>
    <r>
      <rPr>
        <vertAlign val="superscript"/>
        <sz val="10"/>
        <color rgb="FF000000"/>
        <rFont val="Times New Roman"/>
        <family val="1"/>
      </rPr>
      <t>7</t>
    </r>
    <r>
      <rPr>
        <sz val="10"/>
        <color rgb="FF000000"/>
        <rFont val="Times New Roman"/>
        <family val="1"/>
      </rPr>
      <t>Consists largely of veterans' readjustment benefit payments, educational assistance to spouses and children of disabled or deceased veterans, payments to paraplegics, and payments for autos and conveyances for disabled veterans.</t>
    </r>
  </si>
  <si>
    <r>
      <rPr>
        <vertAlign val="superscript"/>
        <sz val="10"/>
        <color rgb="FF000000"/>
        <rFont val="Times New Roman"/>
        <family val="1"/>
      </rPr>
      <t>8</t>
    </r>
    <r>
      <rPr>
        <sz val="10"/>
        <color rgb="FF000000"/>
        <rFont val="Times New Roman"/>
        <family val="1"/>
      </rPr>
      <t>Consists largely of state and local government payments to veterans.</t>
    </r>
  </si>
  <si>
    <r>
      <rPr>
        <vertAlign val="superscript"/>
        <sz val="10"/>
        <color rgb="FF000000"/>
        <rFont val="Times New Roman"/>
        <family val="1"/>
      </rPr>
      <t>9</t>
    </r>
    <r>
      <rPr>
        <sz val="10"/>
        <color rgb="FF000000"/>
        <rFont val="Times New Roman"/>
        <family val="1"/>
      </rPr>
      <t>Consists largely of federal fellowship payments (National Science Foundation fellowships and traineeships, subsistence payments to state maritime academy cadets, and other federal fellowships), interest subsidy on higher education loans, Pell Grants, Job Corps payments, education exchange payments, and state education assistance payments.</t>
    </r>
  </si>
  <si>
    <r>
      <rPr>
        <vertAlign val="superscript"/>
        <sz val="10"/>
        <color rgb="FF000000"/>
        <rFont val="Times New Roman"/>
        <family val="1"/>
      </rPr>
      <t>10</t>
    </r>
    <r>
      <rPr>
        <sz val="10"/>
        <color rgb="FF000000"/>
        <rFont val="Times New Roman"/>
        <family val="1"/>
      </rPr>
      <t>Consists largely of Bureau of Indian Affairs payments; Alaska Permanent Fund dividend payments; compensation of survivors of public safety officers; compensation of victims of crime; disaster relief payments; compensation for Japanese internment; the Economic Stimulus Act of 2008 rebates; the American Recovery and Reinvestment Act of 2009 funded Federal Additional Compensation for unemployment, COBRA premium reduction, and the Economic Recovery lump sum payment; and other special payments to individuals.</t>
    </r>
  </si>
  <si>
    <r>
      <rPr>
        <vertAlign val="superscript"/>
        <sz val="10"/>
        <color rgb="FF000000"/>
        <rFont val="Times New Roman"/>
        <family val="1"/>
      </rPr>
      <t>11</t>
    </r>
    <r>
      <rPr>
        <sz val="10"/>
        <color rgb="FF000000"/>
        <rFont val="Times New Roman"/>
        <family val="1"/>
      </rPr>
      <t>Consists of personal injury payments to individuals other than employees and other business transfer payments.</t>
    </r>
  </si>
  <si>
    <t>Economic Indicators</t>
  </si>
  <si>
    <t>State of</t>
  </si>
  <si>
    <t>United</t>
  </si>
  <si>
    <t>Indicator</t>
  </si>
  <si>
    <t>States</t>
  </si>
  <si>
    <t>Total Personal Income (2009)</t>
  </si>
  <si>
    <t>Per Capita Income (2009)</t>
  </si>
  <si>
    <t>Employment (2010)</t>
  </si>
  <si>
    <t>Unemployment (2010)</t>
  </si>
  <si>
    <t>Unemployment Rate (2010)</t>
  </si>
  <si>
    <t>Transfer Receipt Dollars (2009)</t>
  </si>
  <si>
    <t>Transfer Dollars as Percentage of</t>
  </si>
  <si>
    <t>Annual</t>
  </si>
  <si>
    <t>Jan</t>
  </si>
  <si>
    <t>Feb</t>
  </si>
  <si>
    <t>Mar</t>
  </si>
  <si>
    <t>Apr</t>
  </si>
  <si>
    <t>May</t>
  </si>
  <si>
    <t>Jun</t>
  </si>
  <si>
    <t>Jul</t>
  </si>
  <si>
    <t>Aug</t>
  </si>
  <si>
    <t>Year</t>
  </si>
  <si>
    <t>Sep</t>
  </si>
  <si>
    <t>Oct</t>
  </si>
  <si>
    <t>Nov</t>
  </si>
  <si>
    <t>Dec</t>
  </si>
  <si>
    <t>Rural Area</t>
  </si>
  <si>
    <t>Percent</t>
  </si>
  <si>
    <t>**Due to confidential data not being disclosed, no percentages are available.</t>
  </si>
  <si>
    <r>
      <rPr>
        <vertAlign val="superscript"/>
        <sz val="10"/>
        <color theme="1"/>
        <rFont val="Times New Roman"/>
        <family val="1"/>
      </rPr>
      <t>3</t>
    </r>
    <r>
      <rPr>
        <sz val="10"/>
        <color theme="1"/>
        <rFont val="Times New Roman"/>
        <family val="1"/>
      </rPr>
      <t>All (D) and (L) categories have been totaled to show the total amount of missing data from private employment.</t>
    </r>
  </si>
  <si>
    <r>
      <t>Sum of (D) and (L) Categories</t>
    </r>
    <r>
      <rPr>
        <i/>
        <vertAlign val="superscript"/>
        <sz val="12"/>
        <color theme="1"/>
        <rFont val="Times New Roman"/>
        <family val="1"/>
      </rPr>
      <t>3</t>
    </r>
  </si>
  <si>
    <t>(L) Less than 10 jobs, but the estimates for this item are included in the totals.</t>
  </si>
  <si>
    <t xml:space="preserve"> </t>
  </si>
  <si>
    <t>Receipts of individuals from govts</t>
  </si>
  <si>
    <r>
      <t>Family assistance</t>
    </r>
    <r>
      <rPr>
        <vertAlign val="superscript"/>
        <sz val="12"/>
        <rFont val="Times New Roman"/>
        <family val="1"/>
      </rPr>
      <t>4</t>
    </r>
  </si>
  <si>
    <t>Suppl nutrition asst program (SNAP)</t>
  </si>
  <si>
    <t>Unemp comp for fed cvln empl (UCFE)</t>
  </si>
  <si>
    <t>for Guadalupe County and the State of New Mexico, 2009</t>
  </si>
  <si>
    <t>Transfer Receipts for Guadalupe County and the State of New Mexico, 2009</t>
  </si>
  <si>
    <t>for Guadalupe County, the State of New Mexico, and the United States</t>
  </si>
  <si>
    <t>Santa Rosa City</t>
  </si>
  <si>
    <t>Vaughn Town</t>
  </si>
  <si>
    <t>Guadalupe County</t>
  </si>
  <si>
    <t>State of New Mexico</t>
  </si>
  <si>
    <t>for Guadalupe County and the State of New Mexico</t>
  </si>
  <si>
    <t>Total population</t>
  </si>
  <si>
    <t>New Mexico</t>
  </si>
  <si>
    <t>Some other race</t>
  </si>
  <si>
    <t>Guadalupe</t>
  </si>
  <si>
    <t>25 to 34 years</t>
  </si>
  <si>
    <t>35 to 44 years</t>
  </si>
  <si>
    <t>45 to 54 years</t>
  </si>
  <si>
    <t>65 to 74 years</t>
  </si>
  <si>
    <t>75 to 84 years</t>
  </si>
  <si>
    <t>Checkpoints:</t>
  </si>
  <si>
    <t>Population and Percent Change for Guadalupe County Cities and Towns,</t>
  </si>
  <si>
    <t>Guadalupe County, and the State of New Mexico</t>
  </si>
  <si>
    <t>'90 to '00</t>
  </si>
  <si>
    <t>Period</t>
  </si>
  <si>
    <t>employment</t>
  </si>
  <si>
    <t>unemployment</t>
  </si>
  <si>
    <t>unemployment rate</t>
  </si>
  <si>
    <t>Aunnual</t>
  </si>
  <si>
    <t>Employment (2011)</t>
  </si>
  <si>
    <t>Unemployment (2011)</t>
  </si>
  <si>
    <t>Unemployment Rate (2011)</t>
  </si>
  <si>
    <t>Anton Chico CDP</t>
  </si>
  <si>
    <t>Llano de Medio CDP</t>
  </si>
  <si>
    <t>Newkirk CDP</t>
  </si>
  <si>
    <t>Pastura CDP</t>
  </si>
  <si>
    <t>Puerto de Luna CDP</t>
  </si>
  <si>
    <t>NA</t>
  </si>
  <si>
    <t>SOURCE: 2010 Census population, U.S. Census Bureau (www.census.gov [February 2012]); 2015-2030 New Mexico Population Projections, Bureau of Business and Economic Research (www.bber.unm.edu [February 2012]).</t>
  </si>
  <si>
    <t>Anton Chico CDP*</t>
  </si>
  <si>
    <t>* CDP - Census designated places</t>
  </si>
  <si>
    <t>Llano de Medio CDP*</t>
  </si>
  <si>
    <t>Newkirk CDP*</t>
  </si>
  <si>
    <t>Pastura CDP*</t>
  </si>
  <si>
    <t>Puerto de Luna CDP*</t>
  </si>
  <si>
    <t>Without the CDPs reported</t>
  </si>
  <si>
    <t>SOURCE: 2000 and 2010 Census populations, U.S. Census Bureau (www.census.gov [February 2012]).</t>
  </si>
  <si>
    <t>SOURCE: 2000 and 2010 Census population by race and ethnic origin, U.S. Census Bureau (www.census.gov [February 2012]).</t>
  </si>
  <si>
    <r>
      <t>Nonfarm proprietors' employment</t>
    </r>
    <r>
      <rPr>
        <vertAlign val="superscript"/>
        <sz val="12"/>
        <color theme="1"/>
        <rFont val="Times New Roman"/>
        <family val="1"/>
      </rPr>
      <t>2</t>
    </r>
  </si>
  <si>
    <t>(L) Less than $50,000, but the estimates for this item are included in the totals</t>
  </si>
  <si>
    <r>
      <t>Sum of (D) &amp; (L) Categories</t>
    </r>
    <r>
      <rPr>
        <i/>
        <vertAlign val="superscript"/>
        <sz val="12"/>
        <color theme="1"/>
        <rFont val="Times New Roman"/>
        <family val="1"/>
      </rPr>
      <t>3</t>
    </r>
  </si>
  <si>
    <r>
      <rPr>
        <vertAlign val="superscript"/>
        <sz val="9"/>
        <color theme="1"/>
        <rFont val="Times New Roman"/>
        <family val="1"/>
      </rPr>
      <t>1</t>
    </r>
    <r>
      <rPr>
        <sz val="9"/>
        <color theme="1"/>
        <rFont val="Times New Roman"/>
        <family val="1"/>
      </rPr>
      <t>The estimates are based on the North American Industry Classification System (NAICS).</t>
    </r>
  </si>
  <si>
    <r>
      <rPr>
        <vertAlign val="superscript"/>
        <sz val="9"/>
        <color theme="1"/>
        <rFont val="Times New Roman"/>
        <family val="1"/>
      </rPr>
      <t>2</t>
    </r>
    <r>
      <rPr>
        <sz val="9"/>
        <color theme="1"/>
        <rFont val="Times New Roman"/>
        <family val="1"/>
      </rPr>
      <t>Proprietors' income includes the inventory valuation adjustment and capital consumption adjustment.</t>
    </r>
  </si>
  <si>
    <r>
      <rPr>
        <vertAlign val="superscript"/>
        <sz val="9"/>
        <color theme="1"/>
        <rFont val="Times New Roman"/>
        <family val="1"/>
      </rPr>
      <t>3</t>
    </r>
    <r>
      <rPr>
        <sz val="9"/>
        <color theme="1"/>
        <rFont val="Times New Roman"/>
        <family val="1"/>
      </rPr>
      <t>All (D) &amp; (L) categories have been totaled to show the total amount of missing data from private earnings.</t>
    </r>
  </si>
  <si>
    <r>
      <rPr>
        <vertAlign val="superscript"/>
        <sz val="10"/>
        <color rgb="FF000000"/>
        <rFont val="Times New Roman"/>
        <family val="1"/>
      </rPr>
      <t>4</t>
    </r>
    <r>
      <rPr>
        <sz val="10"/>
        <color rgb="FF000000"/>
        <rFont val="Times New Roman"/>
        <family val="1"/>
      </rPr>
      <t xml:space="preserve"> Consists of benefits-- generally known as Temporary Assistance for Needy Families (TANF)-- provided under the Personal Responsibility and Work Opportunity Reconciliation Act of 1996. </t>
    </r>
  </si>
  <si>
    <t>*All state and local area dollar estimates are in current dollars (not adjusted for inflation).</t>
  </si>
  <si>
    <t>Receipts*</t>
  </si>
  <si>
    <t>Ret. &amp; disab. ins. benefits</t>
  </si>
  <si>
    <t>Old-age, surv &amp; disab ins benefits</t>
  </si>
  <si>
    <t>Railroad ret &amp; disab benefits</t>
  </si>
  <si>
    <t>Workers' comp</t>
  </si>
  <si>
    <r>
      <t>Other govt ret &amp; disab ins benefits</t>
    </r>
    <r>
      <rPr>
        <vertAlign val="superscript"/>
        <sz val="12"/>
        <rFont val="Times New Roman"/>
        <family val="1"/>
      </rPr>
      <t>1</t>
    </r>
  </si>
  <si>
    <t>SOURCE: Employment and unemployment data, U.S. Department of Labor, Bureau of Labor Statistics (www.bls.gov [February 2012]); Personal income, per capita income, and transfer receipts, U.S. Department of Commerce, Regional Economic Information System, Bureau of Economic Analysis (www.bea.gov [February 2012]); Poverty data, U.S. Census Bureau (www.census.gov [February 2012]).</t>
  </si>
  <si>
    <t>SOURCE: U.S. Department of Commerce, Regional Economic Information System, Bureau of Economic Analysis (www.bea.gov [February 2012]).</t>
  </si>
  <si>
    <t>SOURCE: 2000 and 2010 Census population by age groups, U.S. Census Bureau (www.census.gov [February 2012]).</t>
  </si>
  <si>
    <t>preliminary</t>
  </si>
  <si>
    <t>60897(P)</t>
  </si>
  <si>
    <t>883655(P)</t>
  </si>
  <si>
    <t>% of People in Poverty (2010)</t>
  </si>
  <si>
    <t>% of Under 18 in Poverty (2010)</t>
  </si>
  <si>
    <t>Table 7 Footnotes (Continued)</t>
  </si>
</sst>
</file>

<file path=xl/styles.xml><?xml version="1.0" encoding="utf-8"?>
<styleSheet xmlns="http://schemas.openxmlformats.org/spreadsheetml/2006/main">
  <numFmts count="3">
    <numFmt numFmtId="43" formatCode="_(* #,##0.00_);_(* \(#,##0.00\);_(* &quot;-&quot;??_);_(@_)"/>
    <numFmt numFmtId="164" formatCode="0.0%"/>
    <numFmt numFmtId="165" formatCode="0.0"/>
  </numFmts>
  <fonts count="5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u/>
      <sz val="12"/>
      <color theme="1"/>
      <name val="Times New Roman"/>
      <family val="1"/>
    </font>
    <font>
      <u val="double"/>
      <sz val="12"/>
      <color theme="1"/>
      <name val="Times New Roman"/>
      <family val="1"/>
    </font>
    <font>
      <b/>
      <u val="double"/>
      <sz val="12"/>
      <color theme="1"/>
      <name val="Times New Roman"/>
      <family val="1"/>
    </font>
    <font>
      <sz val="10"/>
      <color theme="1"/>
      <name val="Times New Roman"/>
      <family val="1"/>
    </font>
    <font>
      <vertAlign val="superscript"/>
      <sz val="12"/>
      <color theme="1"/>
      <name val="Times New Roman"/>
      <family val="1"/>
    </font>
    <font>
      <vertAlign val="superscript"/>
      <sz val="10"/>
      <color theme="1"/>
      <name val="Times New Roman"/>
      <family val="1"/>
    </font>
    <font>
      <sz val="8"/>
      <color theme="1"/>
      <name val="Arial"/>
      <family val="2"/>
    </font>
    <font>
      <b/>
      <sz val="8"/>
      <color theme="1"/>
      <name val="Arial"/>
      <family val="2"/>
    </font>
    <font>
      <sz val="11.5"/>
      <color theme="1"/>
      <name val="Times New Roman"/>
      <family val="1"/>
    </font>
    <font>
      <vertAlign val="superscript"/>
      <sz val="11.5"/>
      <color theme="1"/>
      <name val="Times New Roman"/>
      <family val="1"/>
    </font>
    <font>
      <sz val="12"/>
      <color rgb="FFFF0000"/>
      <name val="Times New Roman"/>
      <family val="1"/>
    </font>
    <font>
      <sz val="8.8000000000000007"/>
      <color rgb="FF000000"/>
      <name val="Inherit"/>
    </font>
    <font>
      <u/>
      <sz val="11"/>
      <color theme="10"/>
      <name val="Calibri"/>
      <family val="2"/>
    </font>
    <font>
      <b/>
      <vertAlign val="superscript"/>
      <sz val="12"/>
      <color theme="1"/>
      <name val="Times New Roman"/>
      <family val="1"/>
    </font>
    <font>
      <sz val="12"/>
      <name val="Times New Roman"/>
      <family val="1"/>
    </font>
    <font>
      <sz val="10"/>
      <name val="Arial"/>
      <family val="2"/>
    </font>
    <font>
      <u/>
      <sz val="10"/>
      <color indexed="12"/>
      <name val="Arial"/>
      <family val="2"/>
    </font>
    <font>
      <sz val="10.1"/>
      <color theme="1"/>
      <name val="Tahoma"/>
      <family val="2"/>
    </font>
    <font>
      <b/>
      <sz val="10.1"/>
      <color theme="1"/>
      <name val="Tahoma"/>
      <family val="2"/>
    </font>
    <font>
      <i/>
      <sz val="12"/>
      <color theme="1"/>
      <name val="Times New Roman"/>
      <family val="1"/>
    </font>
    <font>
      <i/>
      <vertAlign val="superscript"/>
      <sz val="12"/>
      <color theme="1"/>
      <name val="Times New Roman"/>
      <family val="1"/>
    </font>
    <font>
      <i/>
      <u/>
      <sz val="12"/>
      <color theme="1"/>
      <name val="Times New Roman"/>
      <family val="1"/>
    </font>
    <font>
      <sz val="8.8000000000000007"/>
      <color rgb="FFFF0000"/>
      <name val="Inherit"/>
    </font>
    <font>
      <u/>
      <sz val="11"/>
      <color rgb="FFFF0000"/>
      <name val="Calibri"/>
      <family val="2"/>
    </font>
    <font>
      <sz val="10"/>
      <name val="Lucida Sans"/>
      <family val="2"/>
    </font>
    <font>
      <b/>
      <u/>
      <sz val="10"/>
      <name val="Lucida Sans"/>
      <family val="2"/>
    </font>
    <font>
      <vertAlign val="superscript"/>
      <sz val="12"/>
      <name val="Times New Roman"/>
      <family val="1"/>
    </font>
    <font>
      <u/>
      <sz val="8"/>
      <color indexed="12"/>
      <name val="Arial"/>
      <family val="2"/>
    </font>
    <font>
      <sz val="10"/>
      <color rgb="FF000000"/>
      <name val="Times New Roman"/>
      <family val="1"/>
    </font>
    <font>
      <vertAlign val="superscript"/>
      <sz val="10"/>
      <color rgb="FF000000"/>
      <name val="Times New Roman"/>
      <family val="1"/>
    </font>
    <font>
      <b/>
      <sz val="10"/>
      <color theme="1"/>
      <name val="Times New Roman"/>
      <family val="1"/>
    </font>
    <font>
      <sz val="10"/>
      <color rgb="FFFF0000"/>
      <name val="Times New Roman"/>
      <family val="1"/>
    </font>
    <font>
      <b/>
      <sz val="11"/>
      <name val="Calibri"/>
      <family val="2"/>
      <scheme val="minor"/>
    </font>
    <font>
      <sz val="11"/>
      <name val="Calibri"/>
      <family val="2"/>
      <scheme val="minor"/>
    </font>
    <font>
      <b/>
      <sz val="12"/>
      <color rgb="FFFF0000"/>
      <name val="Times New Roman"/>
      <family val="1"/>
    </font>
    <font>
      <b/>
      <sz val="20"/>
      <color rgb="FFFF0000"/>
      <name val="Times New Roman"/>
      <family val="1"/>
    </font>
    <font>
      <sz val="9"/>
      <color theme="1"/>
      <name val="Times New Roman"/>
      <family val="1"/>
    </font>
    <font>
      <vertAlign val="superscript"/>
      <sz val="9"/>
      <color theme="1"/>
      <name val="Times New Roman"/>
      <family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DDDDD"/>
        <bgColor indexed="64"/>
      </patternFill>
    </fill>
    <fill>
      <patternFill patternType="solid">
        <fgColor rgb="FFEEEEEE"/>
        <bgColor indexed="64"/>
      </patternFill>
    </fill>
    <fill>
      <patternFill patternType="solid">
        <fgColor rgb="FFEEF4FF"/>
        <bgColor indexed="64"/>
      </patternFill>
    </fill>
    <fill>
      <patternFill patternType="solid">
        <fgColor theme="0" tint="-0.14999847407452621"/>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rgb="FF9999CC"/>
      </left>
      <right style="medium">
        <color rgb="FF9999CC"/>
      </right>
      <top/>
      <bottom/>
      <diagonal/>
    </border>
    <border>
      <left style="medium">
        <color rgb="FF9999CC"/>
      </left>
      <right style="medium">
        <color rgb="FF9999CC"/>
      </right>
      <top style="medium">
        <color rgb="FF9999CC"/>
      </top>
      <bottom/>
      <diagonal/>
    </border>
    <border>
      <left style="medium">
        <color rgb="FF9999CC"/>
      </left>
      <right style="medium">
        <color rgb="FF9999CC"/>
      </right>
      <top style="medium">
        <color rgb="FF9999CC"/>
      </top>
      <bottom style="medium">
        <color rgb="FF9999CC"/>
      </bottom>
      <diagonal/>
    </border>
    <border>
      <left style="medium">
        <color rgb="FF9999CC"/>
      </left>
      <right style="medium">
        <color rgb="FF9999CC"/>
      </right>
      <top/>
      <bottom style="medium">
        <color rgb="FF9999CC"/>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rgb="FF999999"/>
      </left>
      <right/>
      <top/>
      <bottom style="medium">
        <color rgb="FF999999"/>
      </bottom>
      <diagonal/>
    </border>
    <border>
      <left style="medium">
        <color rgb="FFAAAAAA"/>
      </left>
      <right/>
      <top style="medium">
        <color rgb="FFAAAAAA"/>
      </top>
      <bottom style="medium">
        <color rgb="FF999999"/>
      </bottom>
      <diagonal/>
    </border>
    <border>
      <left style="medium">
        <color rgb="FF999999"/>
      </left>
      <right/>
      <top style="medium">
        <color rgb="FFAAAAAA"/>
      </top>
      <bottom style="medium">
        <color rgb="FF999999"/>
      </bottom>
      <diagonal/>
    </border>
    <border>
      <left style="medium">
        <color rgb="FF999999"/>
      </left>
      <right style="medium">
        <color rgb="FFAAAAAA"/>
      </right>
      <top style="medium">
        <color rgb="FFAAAAAA"/>
      </top>
      <bottom style="medium">
        <color rgb="FF999999"/>
      </bottom>
      <diagonal/>
    </border>
    <border>
      <left style="medium">
        <color rgb="FFAAAAAA"/>
      </left>
      <right/>
      <top/>
      <bottom style="medium">
        <color rgb="FF999999"/>
      </bottom>
      <diagonal/>
    </border>
    <border>
      <left style="medium">
        <color rgb="FF999999"/>
      </left>
      <right style="medium">
        <color rgb="FFAAAAAA"/>
      </right>
      <top/>
      <bottom style="medium">
        <color rgb="FF999999"/>
      </bottom>
      <diagonal/>
    </border>
    <border>
      <left style="medium">
        <color rgb="FF999999"/>
      </left>
      <right/>
      <top/>
      <bottom style="medium">
        <color rgb="FFAAAAAA"/>
      </bottom>
      <diagonal/>
    </border>
    <border>
      <left/>
      <right/>
      <top/>
      <bottom style="medium">
        <color rgb="FFAAAAAA"/>
      </bottom>
      <diagonal/>
    </border>
    <border>
      <left style="medium">
        <color rgb="FFAAAAAA"/>
      </left>
      <right/>
      <top style="medium">
        <color rgb="FFAAAAAA"/>
      </top>
      <bottom style="medium">
        <color rgb="FFAAAAAA"/>
      </bottom>
      <diagonal/>
    </border>
    <border>
      <left style="medium">
        <color rgb="FF999999"/>
      </left>
      <right/>
      <top style="medium">
        <color rgb="FFAAAAAA"/>
      </top>
      <bottom style="medium">
        <color rgb="FFAAAAAA"/>
      </bottom>
      <diagonal/>
    </border>
    <border>
      <left style="medium">
        <color rgb="FF999999"/>
      </left>
      <right style="medium">
        <color rgb="FFAAAAAA"/>
      </right>
      <top style="medium">
        <color rgb="FFAAAAAA"/>
      </top>
      <bottom style="medium">
        <color rgb="FFAAAAAA"/>
      </bottom>
      <diagonal/>
    </border>
  </borders>
  <cellStyleXfs count="15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2" fillId="0" borderId="0" applyNumberFormat="0" applyFill="0" applyBorder="0" applyAlignment="0" applyProtection="0">
      <alignment vertical="top"/>
      <protection locked="0"/>
    </xf>
    <xf numFmtId="0" fontId="1" fillId="0" borderId="0"/>
    <xf numFmtId="43" fontId="35" fillId="0" borderId="0" applyFont="0" applyFill="0" applyBorder="0" applyAlignment="0" applyProtection="0"/>
    <xf numFmtId="0" fontId="35" fillId="0" borderId="0"/>
    <xf numFmtId="0" fontId="36" fillId="0" borderId="0" applyNumberFormat="0" applyFill="0" applyBorder="0" applyAlignment="0" applyProtection="0">
      <alignment vertical="top"/>
      <protection locked="0"/>
    </xf>
    <xf numFmtId="0" fontId="1" fillId="0" borderId="0"/>
    <xf numFmtId="0" fontId="1" fillId="0" borderId="0"/>
    <xf numFmtId="0" fontId="1" fillId="8" borderId="8" applyNumberFormat="0" applyFont="0" applyAlignment="0" applyProtection="0"/>
    <xf numFmtId="9" fontId="35" fillId="0" borderId="0" applyFont="0" applyFill="0" applyBorder="0" applyAlignment="0" applyProtection="0"/>
    <xf numFmtId="164" fontId="34" fillId="0" borderId="0"/>
    <xf numFmtId="0" fontId="1" fillId="0" borderId="0"/>
    <xf numFmtId="0" fontId="47" fillId="0" borderId="0" applyNumberFormat="0" applyFill="0" applyBorder="0" applyAlignment="0" applyProtection="0">
      <alignment vertical="top"/>
      <protection locked="0"/>
    </xf>
    <xf numFmtId="3" fontId="45" fillId="0" borderId="0" applyNumberFormat="0" applyFill="0" applyBorder="0" applyAlignment="0" applyProtection="0"/>
    <xf numFmtId="43" fontId="35" fillId="0" borderId="0" applyFont="0" applyFill="0" applyBorder="0" applyAlignment="0" applyProtection="0"/>
    <xf numFmtId="3" fontId="44" fillId="0" borderId="0" applyNumberFormat="0" applyFill="0" applyBorder="0" applyAlignment="0" applyProtection="0">
      <alignment horizontal="left"/>
    </xf>
    <xf numFmtId="0" fontId="35" fillId="0" borderId="0"/>
    <xf numFmtId="0" fontId="35" fillId="0" borderId="0"/>
    <xf numFmtId="43" fontId="35"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cellStyleXfs>
  <cellXfs count="249">
    <xf numFmtId="0" fontId="0" fillId="0" borderId="0" xfId="0"/>
    <xf numFmtId="0" fontId="18" fillId="0" borderId="0" xfId="0" applyFont="1"/>
    <xf numFmtId="0" fontId="19" fillId="0" borderId="0" xfId="0" applyFont="1"/>
    <xf numFmtId="0" fontId="18" fillId="0" borderId="0" xfId="0" applyFont="1" applyAlignment="1">
      <alignment horizontal="center"/>
    </xf>
    <xf numFmtId="0" fontId="18" fillId="0" borderId="10" xfId="0" applyFont="1" applyBorder="1"/>
    <xf numFmtId="0" fontId="18" fillId="0" borderId="10" xfId="0" applyFont="1" applyBorder="1" applyAlignment="1">
      <alignment horizontal="center"/>
    </xf>
    <xf numFmtId="0" fontId="18" fillId="0" borderId="10" xfId="0" quotePrefix="1" applyFont="1" applyBorder="1" applyAlignment="1">
      <alignment horizontal="center"/>
    </xf>
    <xf numFmtId="0" fontId="18" fillId="0" borderId="11" xfId="0" applyFont="1" applyBorder="1"/>
    <xf numFmtId="3" fontId="18" fillId="0" borderId="0" xfId="0" applyNumberFormat="1" applyFont="1" applyAlignment="1">
      <alignment horizontal="right"/>
    </xf>
    <xf numFmtId="3" fontId="18" fillId="0" borderId="0" xfId="0" applyNumberFormat="1" applyFont="1"/>
    <xf numFmtId="3" fontId="20" fillId="0" borderId="0" xfId="0" applyNumberFormat="1" applyFont="1" applyAlignment="1">
      <alignment horizontal="right"/>
    </xf>
    <xf numFmtId="3" fontId="20" fillId="0" borderId="0" xfId="0" applyNumberFormat="1" applyFont="1"/>
    <xf numFmtId="3" fontId="21" fillId="0" borderId="0" xfId="0" applyNumberFormat="1" applyFont="1"/>
    <xf numFmtId="3" fontId="21" fillId="0" borderId="0" xfId="0" applyNumberFormat="1" applyFont="1" applyAlignment="1">
      <alignment horizontal="right"/>
    </xf>
    <xf numFmtId="3" fontId="22" fillId="0" borderId="0" xfId="0" applyNumberFormat="1" applyFont="1" applyAlignment="1">
      <alignment horizontal="right"/>
    </xf>
    <xf numFmtId="3" fontId="22" fillId="0" borderId="0" xfId="0" applyNumberFormat="1" applyFont="1"/>
    <xf numFmtId="164" fontId="19" fillId="0" borderId="0" xfId="0" applyNumberFormat="1" applyFont="1" applyAlignment="1">
      <alignment horizontal="right"/>
    </xf>
    <xf numFmtId="0" fontId="18" fillId="0" borderId="12" xfId="0" applyFont="1" applyBorder="1"/>
    <xf numFmtId="0" fontId="18" fillId="0" borderId="13" xfId="0" applyFont="1" applyBorder="1"/>
    <xf numFmtId="0" fontId="18" fillId="0" borderId="15" xfId="0" applyFont="1" applyBorder="1"/>
    <xf numFmtId="0" fontId="18" fillId="0" borderId="16" xfId="0" applyFont="1" applyBorder="1"/>
    <xf numFmtId="0" fontId="18" fillId="0" borderId="18" xfId="0" applyFont="1" applyBorder="1"/>
    <xf numFmtId="0" fontId="18" fillId="0" borderId="19" xfId="0" applyFont="1" applyBorder="1"/>
    <xf numFmtId="0" fontId="18" fillId="0" borderId="20" xfId="0" applyFont="1" applyBorder="1"/>
    <xf numFmtId="0" fontId="18" fillId="0" borderId="21" xfId="0" applyFont="1" applyBorder="1"/>
    <xf numFmtId="0" fontId="18" fillId="0" borderId="0" xfId="0" applyFont="1" applyBorder="1"/>
    <xf numFmtId="0" fontId="19" fillId="0" borderId="0" xfId="0" applyFont="1" applyBorder="1"/>
    <xf numFmtId="0" fontId="18" fillId="0" borderId="0" xfId="0" applyFont="1" applyBorder="1" applyAlignment="1">
      <alignment horizontal="left" indent="1"/>
    </xf>
    <xf numFmtId="0" fontId="18" fillId="0" borderId="22" xfId="0" applyFont="1" applyBorder="1"/>
    <xf numFmtId="0" fontId="18" fillId="0" borderId="10" xfId="0" quotePrefix="1" applyFont="1" applyBorder="1" applyAlignment="1">
      <alignment horizontal="right" wrapText="1"/>
    </xf>
    <xf numFmtId="0" fontId="18" fillId="0" borderId="10" xfId="0" applyFont="1" applyBorder="1" applyAlignment="1">
      <alignment horizontal="right" wrapText="1"/>
    </xf>
    <xf numFmtId="0" fontId="18" fillId="0" borderId="14" xfId="0" applyFont="1" applyBorder="1" applyAlignment="1">
      <alignment horizontal="right" wrapText="1"/>
    </xf>
    <xf numFmtId="3" fontId="0" fillId="0" borderId="0" xfId="0" applyNumberFormat="1"/>
    <xf numFmtId="0" fontId="27" fillId="0" borderId="23" xfId="0" applyFont="1" applyBorder="1" applyAlignment="1">
      <alignment horizontal="center" wrapText="1"/>
    </xf>
    <xf numFmtId="3" fontId="26" fillId="0" borderId="24" xfId="0" applyNumberFormat="1" applyFont="1" applyBorder="1" applyAlignment="1">
      <alignment horizontal="right"/>
    </xf>
    <xf numFmtId="0" fontId="26" fillId="0" borderId="24" xfId="0" applyFont="1" applyBorder="1" applyAlignment="1">
      <alignment horizontal="right"/>
    </xf>
    <xf numFmtId="0" fontId="26" fillId="0" borderId="25" xfId="0" applyFont="1" applyBorder="1" applyAlignment="1">
      <alignment horizontal="right"/>
    </xf>
    <xf numFmtId="0" fontId="26" fillId="0" borderId="26" xfId="0" applyFont="1" applyBorder="1" applyAlignment="1">
      <alignment horizontal="right"/>
    </xf>
    <xf numFmtId="3" fontId="21" fillId="0" borderId="18" xfId="0" applyNumberFormat="1" applyFont="1" applyBorder="1"/>
    <xf numFmtId="0" fontId="28" fillId="0" borderId="12" xfId="0" applyFont="1" applyBorder="1" applyAlignment="1">
      <alignment horizontal="center" wrapText="1"/>
    </xf>
    <xf numFmtId="0" fontId="28" fillId="0" borderId="17" xfId="0" applyFont="1" applyBorder="1" applyAlignment="1">
      <alignment horizontal="center" wrapText="1"/>
    </xf>
    <xf numFmtId="0" fontId="18" fillId="0" borderId="0" xfId="0" applyFont="1" applyAlignment="1"/>
    <xf numFmtId="0" fontId="18" fillId="0" borderId="13" xfId="0" applyFont="1" applyBorder="1" applyAlignment="1"/>
    <xf numFmtId="0" fontId="19" fillId="0" borderId="0" xfId="0" applyFont="1" applyAlignment="1"/>
    <xf numFmtId="3" fontId="18" fillId="0" borderId="18" xfId="0" applyNumberFormat="1" applyFont="1" applyBorder="1"/>
    <xf numFmtId="3" fontId="20" fillId="0" borderId="18" xfId="0" applyNumberFormat="1" applyFont="1" applyBorder="1"/>
    <xf numFmtId="3" fontId="18" fillId="0" borderId="0" xfId="0" applyNumberFormat="1" applyFont="1" applyAlignment="1">
      <alignment horizontal="right" indent="1"/>
    </xf>
    <xf numFmtId="3" fontId="20" fillId="0" borderId="0" xfId="0" applyNumberFormat="1" applyFont="1" applyAlignment="1">
      <alignment horizontal="right" indent="1"/>
    </xf>
    <xf numFmtId="3" fontId="21" fillId="0" borderId="0" xfId="0" applyNumberFormat="1" applyFont="1" applyAlignment="1">
      <alignment horizontal="right" indent="1"/>
    </xf>
    <xf numFmtId="0" fontId="14" fillId="0" borderId="0" xfId="0" applyFont="1"/>
    <xf numFmtId="3" fontId="18" fillId="0" borderId="0" xfId="0" applyNumberFormat="1" applyFont="1" applyBorder="1"/>
    <xf numFmtId="3" fontId="21" fillId="0" borderId="0" xfId="0" applyNumberFormat="1" applyFont="1" applyBorder="1"/>
    <xf numFmtId="3" fontId="18" fillId="0" borderId="15" xfId="0" applyNumberFormat="1" applyFont="1" applyBorder="1"/>
    <xf numFmtId="3" fontId="20" fillId="0" borderId="0" xfId="0" applyNumberFormat="1" applyFont="1" applyBorder="1"/>
    <xf numFmtId="3" fontId="20" fillId="0" borderId="15" xfId="0" applyNumberFormat="1" applyFont="1" applyBorder="1"/>
    <xf numFmtId="3" fontId="21" fillId="0" borderId="15" xfId="0" applyNumberFormat="1" applyFont="1" applyBorder="1"/>
    <xf numFmtId="0" fontId="30" fillId="0" borderId="0" xfId="0" applyFont="1"/>
    <xf numFmtId="3" fontId="30" fillId="0" borderId="0" xfId="0" applyNumberFormat="1" applyFont="1" applyAlignment="1">
      <alignment horizontal="right"/>
    </xf>
    <xf numFmtId="0" fontId="30" fillId="0" borderId="0" xfId="0" applyFont="1" applyAlignment="1">
      <alignment horizontal="right"/>
    </xf>
    <xf numFmtId="0" fontId="18" fillId="0" borderId="28" xfId="0" applyFont="1" applyBorder="1" applyAlignment="1">
      <alignment horizontal="center"/>
    </xf>
    <xf numFmtId="3" fontId="18" fillId="0" borderId="21" xfId="0" applyNumberFormat="1" applyFont="1" applyBorder="1"/>
    <xf numFmtId="0" fontId="14" fillId="0" borderId="0" xfId="0" applyFont="1" applyAlignment="1">
      <alignment horizontal="right"/>
    </xf>
    <xf numFmtId="164" fontId="18" fillId="0" borderId="0" xfId="0" applyNumberFormat="1" applyFont="1"/>
    <xf numFmtId="0" fontId="18" fillId="0" borderId="29" xfId="0" applyFont="1" applyBorder="1"/>
    <xf numFmtId="0" fontId="18" fillId="0" borderId="29" xfId="0" applyFont="1" applyBorder="1" applyAlignment="1">
      <alignment horizontal="center"/>
    </xf>
    <xf numFmtId="3" fontId="14" fillId="0" borderId="0" xfId="0" applyNumberFormat="1" applyFont="1" applyAlignment="1">
      <alignment horizontal="right"/>
    </xf>
    <xf numFmtId="164" fontId="18" fillId="0" borderId="10" xfId="0" applyNumberFormat="1" applyFont="1" applyBorder="1"/>
    <xf numFmtId="0" fontId="0" fillId="0" borderId="0" xfId="0"/>
    <xf numFmtId="0" fontId="0" fillId="0" borderId="0" xfId="0"/>
    <xf numFmtId="0" fontId="31" fillId="33" borderId="10" xfId="0" applyFont="1" applyFill="1" applyBorder="1" applyAlignment="1">
      <alignment horizontal="right" vertical="top" wrapText="1" indent="2"/>
    </xf>
    <xf numFmtId="3" fontId="41" fillId="0" borderId="0" xfId="0" applyNumberFormat="1" applyFont="1" applyBorder="1" applyAlignment="1">
      <alignment horizontal="right"/>
    </xf>
    <xf numFmtId="164" fontId="41" fillId="0" borderId="21" xfId="0" applyNumberFormat="1" applyFont="1" applyBorder="1"/>
    <xf numFmtId="164" fontId="18" fillId="0" borderId="10" xfId="0" applyNumberFormat="1" applyFont="1" applyBorder="1" applyAlignment="1">
      <alignment horizontal="center"/>
    </xf>
    <xf numFmtId="164" fontId="20" fillId="0" borderId="0" xfId="0" applyNumberFormat="1" applyFont="1"/>
    <xf numFmtId="0" fontId="42" fillId="33" borderId="0" xfId="0" applyFont="1" applyFill="1" applyAlignment="1">
      <alignment horizontal="left" vertical="top" wrapText="1" indent="2"/>
    </xf>
    <xf numFmtId="0" fontId="20" fillId="0" borderId="0" xfId="0" applyFont="1" applyBorder="1" applyAlignment="1">
      <alignment horizontal="right"/>
    </xf>
    <xf numFmtId="0" fontId="31" fillId="33" borderId="10" xfId="0" applyFont="1" applyFill="1" applyBorder="1" applyAlignment="1">
      <alignment horizontal="left" vertical="top" wrapText="1" indent="2"/>
    </xf>
    <xf numFmtId="164" fontId="39" fillId="0" borderId="0" xfId="0" applyNumberFormat="1" applyFont="1"/>
    <xf numFmtId="0" fontId="39" fillId="0" borderId="0" xfId="0" applyFont="1" applyAlignment="1">
      <alignment horizontal="left" indent="3"/>
    </xf>
    <xf numFmtId="164" fontId="41" fillId="0" borderId="0" xfId="0" applyNumberFormat="1" applyFont="1"/>
    <xf numFmtId="164" fontId="20" fillId="0" borderId="21" xfId="0" applyNumberFormat="1" applyFont="1" applyBorder="1"/>
    <xf numFmtId="3" fontId="20" fillId="0" borderId="0" xfId="0" applyNumberFormat="1" applyFont="1" applyBorder="1" applyAlignment="1">
      <alignment horizontal="right"/>
    </xf>
    <xf numFmtId="0" fontId="18" fillId="0" borderId="0" xfId="0" applyFont="1"/>
    <xf numFmtId="0" fontId="18" fillId="0" borderId="11" xfId="0" applyFont="1" applyBorder="1"/>
    <xf numFmtId="0" fontId="18" fillId="0" borderId="10" xfId="0" applyFont="1" applyBorder="1"/>
    <xf numFmtId="0" fontId="31" fillId="33" borderId="0" xfId="0" applyFont="1" applyFill="1" applyAlignment="1">
      <alignment horizontal="left" vertical="top" indent="2"/>
    </xf>
    <xf numFmtId="0" fontId="32" fillId="33" borderId="0" xfId="42" applyFill="1" applyAlignment="1" applyProtection="1">
      <alignment horizontal="left" vertical="top" indent="2"/>
    </xf>
    <xf numFmtId="0" fontId="18" fillId="0" borderId="0" xfId="0" applyFont="1" applyAlignment="1">
      <alignment horizontal="right"/>
    </xf>
    <xf numFmtId="0" fontId="18" fillId="0" borderId="0" xfId="0" applyFont="1" applyAlignment="1">
      <alignment horizontal="left" indent="4"/>
    </xf>
    <xf numFmtId="164" fontId="18" fillId="0" borderId="21" xfId="0" applyNumberFormat="1" applyFont="1" applyBorder="1"/>
    <xf numFmtId="164" fontId="20" fillId="0" borderId="0" xfId="0" applyNumberFormat="1" applyFont="1" applyBorder="1"/>
    <xf numFmtId="164" fontId="39" fillId="0" borderId="0" xfId="0" applyNumberFormat="1" applyFont="1" applyBorder="1"/>
    <xf numFmtId="164" fontId="18" fillId="0" borderId="0" xfId="0" applyNumberFormat="1" applyFont="1" applyBorder="1"/>
    <xf numFmtId="0" fontId="18" fillId="0" borderId="0" xfId="0" applyFont="1"/>
    <xf numFmtId="0" fontId="18" fillId="0" borderId="11" xfId="0" applyFont="1" applyBorder="1"/>
    <xf numFmtId="0" fontId="18" fillId="0" borderId="10" xfId="0" applyFont="1" applyBorder="1"/>
    <xf numFmtId="0" fontId="18" fillId="0" borderId="10" xfId="0" applyFont="1" applyBorder="1" applyAlignment="1">
      <alignment horizontal="center"/>
    </xf>
    <xf numFmtId="0" fontId="18" fillId="0" borderId="29" xfId="0" applyFont="1" applyBorder="1" applyAlignment="1">
      <alignment horizontal="center"/>
    </xf>
    <xf numFmtId="0" fontId="18" fillId="0" borderId="21" xfId="0" applyFont="1" applyBorder="1" applyAlignment="1">
      <alignment horizontal="center"/>
    </xf>
    <xf numFmtId="0" fontId="18" fillId="0" borderId="0" xfId="0" applyFont="1" applyBorder="1" applyAlignment="1">
      <alignment horizontal="center"/>
    </xf>
    <xf numFmtId="0" fontId="18" fillId="0" borderId="29" xfId="0" applyFont="1" applyBorder="1"/>
    <xf numFmtId="164" fontId="18" fillId="0" borderId="0" xfId="0" applyNumberFormat="1" applyFont="1"/>
    <xf numFmtId="0" fontId="18" fillId="0" borderId="0" xfId="0" applyFont="1" applyAlignment="1">
      <alignment horizontal="center"/>
    </xf>
    <xf numFmtId="0" fontId="18" fillId="0" borderId="0" xfId="0" applyFont="1" applyAlignment="1">
      <alignment horizontal="left" indent="1"/>
    </xf>
    <xf numFmtId="0" fontId="18" fillId="0" borderId="0" xfId="0" applyFont="1" applyAlignment="1">
      <alignment horizontal="left" indent="2"/>
    </xf>
    <xf numFmtId="3" fontId="18" fillId="0" borderId="0" xfId="0" applyNumberFormat="1" applyFont="1" applyBorder="1" applyAlignment="1">
      <alignment horizontal="right"/>
    </xf>
    <xf numFmtId="0" fontId="18" fillId="0" borderId="0" xfId="0" applyFont="1" applyAlignment="1">
      <alignment horizontal="left" indent="3"/>
    </xf>
    <xf numFmtId="0" fontId="19" fillId="0" borderId="0" xfId="0" applyFont="1" applyAlignment="1">
      <alignment horizontal="left" indent="3"/>
    </xf>
    <xf numFmtId="164" fontId="18" fillId="0" borderId="0" xfId="0" applyNumberFormat="1" applyFont="1" applyAlignment="1">
      <alignment horizontal="center"/>
    </xf>
    <xf numFmtId="0" fontId="30" fillId="0" borderId="0" xfId="0" applyFont="1"/>
    <xf numFmtId="0" fontId="18" fillId="0" borderId="0" xfId="0" applyFont="1" applyBorder="1" applyAlignment="1">
      <alignment horizontal="right"/>
    </xf>
    <xf numFmtId="164" fontId="30" fillId="0" borderId="0" xfId="0" applyNumberFormat="1" applyFont="1"/>
    <xf numFmtId="3" fontId="30" fillId="0" borderId="0" xfId="0" applyNumberFormat="1" applyFont="1"/>
    <xf numFmtId="164" fontId="20" fillId="0" borderId="0" xfId="0" applyNumberFormat="1" applyFont="1" applyBorder="1" applyAlignment="1">
      <alignment horizontal="right"/>
    </xf>
    <xf numFmtId="164" fontId="18" fillId="0" borderId="0" xfId="0" applyNumberFormat="1" applyFont="1" applyBorder="1" applyAlignment="1">
      <alignment horizontal="right"/>
    </xf>
    <xf numFmtId="0" fontId="23" fillId="0" borderId="0" xfId="0" applyFont="1" applyAlignment="1">
      <alignment wrapText="1"/>
    </xf>
    <xf numFmtId="0" fontId="43" fillId="33" borderId="0" xfId="42" applyFont="1" applyFill="1" applyAlignment="1" applyProtection="1">
      <alignment horizontal="left" vertical="top" indent="2"/>
    </xf>
    <xf numFmtId="0" fontId="39" fillId="0" borderId="0" xfId="0" applyFont="1" applyAlignment="1">
      <alignment horizontal="left" indent="4"/>
    </xf>
    <xf numFmtId="0" fontId="19" fillId="0" borderId="0" xfId="0" applyFont="1" applyAlignment="1">
      <alignment horizontal="left" indent="4"/>
    </xf>
    <xf numFmtId="3" fontId="42" fillId="33" borderId="0" xfId="0" applyNumberFormat="1" applyFont="1" applyFill="1" applyAlignment="1">
      <alignment horizontal="left" vertical="top" wrapText="1" indent="2"/>
    </xf>
    <xf numFmtId="0" fontId="18" fillId="0" borderId="0" xfId="0" applyFont="1"/>
    <xf numFmtId="0" fontId="19" fillId="0" borderId="0" xfId="0" applyFont="1"/>
    <xf numFmtId="0" fontId="18" fillId="0" borderId="11" xfId="0" applyFont="1" applyBorder="1"/>
    <xf numFmtId="0" fontId="18" fillId="0" borderId="10" xfId="0" applyFont="1" applyBorder="1"/>
    <xf numFmtId="0" fontId="18" fillId="0" borderId="21" xfId="0" applyFont="1" applyBorder="1"/>
    <xf numFmtId="3" fontId="18" fillId="0" borderId="21" xfId="0" applyNumberFormat="1" applyFont="1" applyBorder="1"/>
    <xf numFmtId="3" fontId="18" fillId="0" borderId="0" xfId="0" applyNumberFormat="1" applyFont="1"/>
    <xf numFmtId="3" fontId="20" fillId="0" borderId="0" xfId="0" applyNumberFormat="1" applyFont="1"/>
    <xf numFmtId="0" fontId="18" fillId="0" borderId="10" xfId="0" applyFont="1" applyBorder="1" applyAlignment="1">
      <alignment horizontal="center"/>
    </xf>
    <xf numFmtId="0" fontId="18" fillId="0" borderId="11" xfId="0" applyFont="1" applyBorder="1" applyAlignment="1">
      <alignment horizontal="center"/>
    </xf>
    <xf numFmtId="0" fontId="18" fillId="0" borderId="28" xfId="0" applyFont="1" applyBorder="1" applyAlignment="1">
      <alignment horizontal="center"/>
    </xf>
    <xf numFmtId="0" fontId="18" fillId="0" borderId="29" xfId="0" applyFont="1" applyBorder="1" applyAlignment="1">
      <alignment horizontal="center"/>
    </xf>
    <xf numFmtId="0" fontId="18" fillId="0" borderId="21" xfId="0" applyFont="1" applyBorder="1" applyAlignment="1">
      <alignment horizontal="center"/>
    </xf>
    <xf numFmtId="0" fontId="18" fillId="0" borderId="0" xfId="0" applyFont="1" applyBorder="1" applyAlignment="1">
      <alignment horizontal="center"/>
    </xf>
    <xf numFmtId="0" fontId="18" fillId="0" borderId="29" xfId="0" applyFont="1" applyBorder="1"/>
    <xf numFmtId="164" fontId="18" fillId="0" borderId="0" xfId="0" applyNumberFormat="1" applyFont="1"/>
    <xf numFmtId="0" fontId="18" fillId="0" borderId="0" xfId="0" applyFont="1" applyAlignment="1">
      <alignment horizontal="center"/>
    </xf>
    <xf numFmtId="0" fontId="18" fillId="0" borderId="0" xfId="0" applyFont="1" applyAlignment="1">
      <alignment horizontal="left" indent="1"/>
    </xf>
    <xf numFmtId="0" fontId="18" fillId="0" borderId="0" xfId="0" applyFont="1" applyAlignment="1">
      <alignment horizontal="left" indent="2"/>
    </xf>
    <xf numFmtId="3" fontId="18" fillId="0" borderId="0" xfId="0" applyNumberFormat="1" applyFont="1" applyBorder="1" applyAlignment="1">
      <alignment horizontal="right"/>
    </xf>
    <xf numFmtId="0" fontId="31" fillId="33" borderId="0" xfId="0" applyFont="1" applyFill="1" applyAlignment="1">
      <alignment horizontal="left" vertical="top" indent="2"/>
    </xf>
    <xf numFmtId="0" fontId="32" fillId="33" borderId="0" xfId="42" applyFill="1" applyAlignment="1" applyProtection="1">
      <alignment horizontal="left" vertical="top" indent="2"/>
    </xf>
    <xf numFmtId="3" fontId="31" fillId="33" borderId="0" xfId="0" applyNumberFormat="1" applyFont="1" applyFill="1" applyAlignment="1">
      <alignment horizontal="left" vertical="top" wrapText="1" indent="2"/>
    </xf>
    <xf numFmtId="0" fontId="18" fillId="0" borderId="0" xfId="0" applyFont="1" applyAlignment="1">
      <alignment horizontal="left" indent="3"/>
    </xf>
    <xf numFmtId="164" fontId="18" fillId="0" borderId="21" xfId="0" applyNumberFormat="1" applyFont="1" applyBorder="1" applyAlignment="1">
      <alignment horizontal="right"/>
    </xf>
    <xf numFmtId="164" fontId="18" fillId="0" borderId="0" xfId="0" applyNumberFormat="1" applyFont="1" applyAlignment="1">
      <alignment horizontal="right"/>
    </xf>
    <xf numFmtId="3" fontId="22" fillId="0" borderId="21" xfId="0" applyNumberFormat="1" applyFont="1" applyBorder="1"/>
    <xf numFmtId="0" fontId="30" fillId="0" borderId="0" xfId="0" applyFont="1"/>
    <xf numFmtId="0" fontId="31" fillId="33" borderId="0" xfId="0" applyFont="1" applyFill="1" applyAlignment="1">
      <alignment horizontal="left" vertical="top" wrapText="1" indent="2"/>
    </xf>
    <xf numFmtId="0" fontId="18" fillId="0" borderId="0" xfId="0" applyFont="1" applyBorder="1" applyAlignment="1">
      <alignment horizontal="right"/>
    </xf>
    <xf numFmtId="164" fontId="30" fillId="0" borderId="0" xfId="0" applyNumberFormat="1" applyFont="1"/>
    <xf numFmtId="3" fontId="30" fillId="0" borderId="0" xfId="0" applyNumberFormat="1" applyFont="1"/>
    <xf numFmtId="0" fontId="37" fillId="33" borderId="30" xfId="0" applyFont="1" applyFill="1" applyBorder="1" applyAlignment="1">
      <alignment horizontal="right" vertical="center" indent="1"/>
    </xf>
    <xf numFmtId="0" fontId="38" fillId="34" borderId="31" xfId="0" applyFont="1" applyFill="1" applyBorder="1" applyAlignment="1">
      <alignment horizontal="center" wrapText="1"/>
    </xf>
    <xf numFmtId="0" fontId="38" fillId="34" borderId="32" xfId="0" applyFont="1" applyFill="1" applyBorder="1" applyAlignment="1">
      <alignment horizontal="center" wrapText="1"/>
    </xf>
    <xf numFmtId="0" fontId="38" fillId="34" borderId="33" xfId="0" applyFont="1" applyFill="1" applyBorder="1" applyAlignment="1">
      <alignment horizontal="center" wrapText="1"/>
    </xf>
    <xf numFmtId="0" fontId="38" fillId="35" borderId="34" xfId="0" applyFont="1" applyFill="1" applyBorder="1" applyAlignment="1">
      <alignment horizontal="left" vertical="center" indent="1"/>
    </xf>
    <xf numFmtId="0" fontId="37" fillId="36" borderId="36" xfId="0" applyFont="1" applyFill="1" applyBorder="1" applyAlignment="1">
      <alignment horizontal="right" vertical="center" indent="1"/>
    </xf>
    <xf numFmtId="3" fontId="37" fillId="33" borderId="35" xfId="0" applyNumberFormat="1" applyFont="1" applyFill="1" applyBorder="1" applyAlignment="1">
      <alignment horizontal="right" vertical="center" indent="1"/>
    </xf>
    <xf numFmtId="3" fontId="18" fillId="0" borderId="21" xfId="0" applyNumberFormat="1" applyFont="1" applyBorder="1" applyAlignment="1">
      <alignment horizontal="right"/>
    </xf>
    <xf numFmtId="165" fontId="37" fillId="33" borderId="35" xfId="0" applyNumberFormat="1" applyFont="1" applyFill="1" applyBorder="1" applyAlignment="1">
      <alignment horizontal="right" vertical="center" indent="1"/>
    </xf>
    <xf numFmtId="0" fontId="0" fillId="33" borderId="37" xfId="0" applyFill="1" applyBorder="1"/>
    <xf numFmtId="0" fontId="34" fillId="0" borderId="0" xfId="45" applyFont="1"/>
    <xf numFmtId="0" fontId="34" fillId="0" borderId="0" xfId="45" applyFont="1" applyFill="1"/>
    <xf numFmtId="0" fontId="34" fillId="0" borderId="0" xfId="45" applyFont="1" applyAlignment="1">
      <alignment horizontal="left" indent="2"/>
    </xf>
    <xf numFmtId="0" fontId="34" fillId="0" borderId="0" xfId="45" applyFont="1" applyAlignment="1">
      <alignment horizontal="left" indent="1"/>
    </xf>
    <xf numFmtId="3" fontId="22" fillId="0" borderId="21" xfId="0" applyNumberFormat="1" applyFont="1" applyBorder="1" applyAlignment="1">
      <alignment horizontal="right"/>
    </xf>
    <xf numFmtId="164" fontId="21" fillId="0" borderId="0" xfId="0" applyNumberFormat="1" applyFont="1"/>
    <xf numFmtId="164" fontId="21" fillId="0" borderId="18" xfId="0" applyNumberFormat="1" applyFont="1" applyBorder="1"/>
    <xf numFmtId="0" fontId="18" fillId="0" borderId="10" xfId="0" applyFont="1" applyBorder="1" applyAlignment="1">
      <alignment horizontal="left" indent="1"/>
    </xf>
    <xf numFmtId="164" fontId="21" fillId="0" borderId="0" xfId="0" applyNumberFormat="1" applyFont="1" applyBorder="1"/>
    <xf numFmtId="164" fontId="21" fillId="0" borderId="15" xfId="0" applyNumberFormat="1" applyFont="1" applyBorder="1"/>
    <xf numFmtId="3" fontId="19" fillId="0" borderId="0" xfId="0" applyNumberFormat="1" applyFont="1" applyBorder="1" applyAlignment="1">
      <alignment horizontal="right"/>
    </xf>
    <xf numFmtId="164" fontId="19" fillId="0" borderId="0" xfId="0" applyNumberFormat="1" applyFont="1" applyBorder="1"/>
    <xf numFmtId="164" fontId="19" fillId="0" borderId="21" xfId="0" applyNumberFormat="1" applyFont="1" applyBorder="1"/>
    <xf numFmtId="164" fontId="19" fillId="0" borderId="0" xfId="0" applyNumberFormat="1" applyFont="1"/>
    <xf numFmtId="0" fontId="16" fillId="0" borderId="0" xfId="0" applyFont="1"/>
    <xf numFmtId="0" fontId="23" fillId="0" borderId="0" xfId="0" applyFont="1"/>
    <xf numFmtId="3" fontId="23" fillId="0" borderId="0" xfId="0" applyNumberFormat="1" applyFont="1"/>
    <xf numFmtId="3" fontId="50" fillId="0" borderId="0" xfId="0" applyNumberFormat="1" applyFont="1"/>
    <xf numFmtId="0" fontId="50" fillId="0" borderId="0" xfId="0" applyFont="1"/>
    <xf numFmtId="0" fontId="50" fillId="0" borderId="0" xfId="0" applyFont="1" applyAlignment="1">
      <alignment horizontal="center"/>
    </xf>
    <xf numFmtId="3" fontId="19" fillId="0" borderId="0" xfId="0" applyNumberFormat="1" applyFont="1"/>
    <xf numFmtId="0" fontId="51" fillId="0" borderId="0" xfId="0" applyFont="1"/>
    <xf numFmtId="0" fontId="0" fillId="0" borderId="0" xfId="0" applyAlignment="1">
      <alignment horizontal="left"/>
    </xf>
    <xf numFmtId="3" fontId="0" fillId="0" borderId="0" xfId="0" applyNumberFormat="1" applyAlignment="1">
      <alignment horizontal="right"/>
    </xf>
    <xf numFmtId="0" fontId="0" fillId="0" borderId="0" xfId="0" applyAlignment="1">
      <alignment horizontal="right"/>
    </xf>
    <xf numFmtId="0" fontId="16" fillId="0" borderId="0" xfId="0" applyFont="1" applyAlignment="1">
      <alignment horizontal="left"/>
    </xf>
    <xf numFmtId="3" fontId="16" fillId="0" borderId="0" xfId="0" applyNumberFormat="1" applyFont="1" applyAlignment="1">
      <alignment horizontal="right"/>
    </xf>
    <xf numFmtId="0" fontId="16" fillId="0" borderId="0" xfId="0" applyFont="1" applyAlignment="1">
      <alignment horizontal="right"/>
    </xf>
    <xf numFmtId="0" fontId="52" fillId="0" borderId="0" xfId="0" applyFont="1" applyAlignment="1">
      <alignment horizontal="left"/>
    </xf>
    <xf numFmtId="3" fontId="52" fillId="0" borderId="0" xfId="0" applyNumberFormat="1" applyFont="1" applyAlignment="1">
      <alignment horizontal="right"/>
    </xf>
    <xf numFmtId="0" fontId="52" fillId="0" borderId="0" xfId="0" applyFont="1" applyAlignment="1">
      <alignment horizontal="center"/>
    </xf>
    <xf numFmtId="3" fontId="53" fillId="0" borderId="0" xfId="0" applyNumberFormat="1" applyFont="1" applyAlignment="1">
      <alignment horizontal="right"/>
    </xf>
    <xf numFmtId="0" fontId="53" fillId="0" borderId="0" xfId="0" applyFont="1" applyAlignment="1">
      <alignment horizontal="right"/>
    </xf>
    <xf numFmtId="0" fontId="54" fillId="0" borderId="0" xfId="0" applyFont="1"/>
    <xf numFmtId="0" fontId="55" fillId="0" borderId="0" xfId="0" applyFont="1"/>
    <xf numFmtId="164" fontId="19" fillId="0" borderId="21" xfId="0" applyNumberFormat="1" applyFont="1" applyBorder="1" applyAlignment="1">
      <alignment horizontal="right"/>
    </xf>
    <xf numFmtId="0" fontId="18" fillId="0" borderId="0" xfId="0" applyFont="1"/>
    <xf numFmtId="0" fontId="18" fillId="0" borderId="11" xfId="0" applyFont="1" applyBorder="1" applyAlignment="1">
      <alignment horizontal="center"/>
    </xf>
    <xf numFmtId="0" fontId="18" fillId="0" borderId="0" xfId="0" applyFont="1"/>
    <xf numFmtId="0" fontId="18" fillId="0" borderId="0" xfId="0" applyFont="1"/>
    <xf numFmtId="0" fontId="19" fillId="0" borderId="0" xfId="0" applyFont="1" applyAlignment="1">
      <alignment horizontal="right"/>
    </xf>
    <xf numFmtId="0" fontId="19" fillId="0" borderId="0" xfId="0" applyFont="1" applyAlignment="1">
      <alignment horizontal="left"/>
    </xf>
    <xf numFmtId="0" fontId="23" fillId="0" borderId="0" xfId="0" applyFont="1" applyAlignment="1">
      <alignment horizontal="left"/>
    </xf>
    <xf numFmtId="0" fontId="19" fillId="0" borderId="0" xfId="0" applyFont="1" applyAlignment="1">
      <alignment horizontal="center"/>
    </xf>
    <xf numFmtId="0" fontId="23" fillId="0" borderId="0" xfId="0" applyFont="1" applyAlignment="1">
      <alignment horizontal="left" wrapText="1"/>
    </xf>
    <xf numFmtId="0" fontId="18" fillId="0" borderId="0" xfId="0" applyFont="1"/>
    <xf numFmtId="3" fontId="20" fillId="0" borderId="0" xfId="0" applyNumberFormat="1" applyFont="1" applyFill="1" applyBorder="1" applyAlignment="1">
      <alignment horizontal="right"/>
    </xf>
    <xf numFmtId="3" fontId="20" fillId="0" borderId="21" xfId="0" applyNumberFormat="1" applyFont="1" applyFill="1" applyBorder="1" applyAlignment="1">
      <alignment horizontal="right"/>
    </xf>
    <xf numFmtId="3" fontId="18" fillId="0" borderId="18" xfId="0" applyNumberFormat="1" applyFont="1" applyBorder="1" applyAlignment="1">
      <alignment horizontal="right"/>
    </xf>
    <xf numFmtId="0" fontId="28" fillId="0" borderId="0" xfId="0" applyFont="1" applyBorder="1" applyAlignment="1">
      <alignment horizontal="center" wrapText="1"/>
    </xf>
    <xf numFmtId="3" fontId="18" fillId="0" borderId="0" xfId="0" applyNumberFormat="1" applyFont="1"/>
    <xf numFmtId="164" fontId="18" fillId="0" borderId="0" xfId="0" applyNumberFormat="1" applyFont="1" applyAlignment="1">
      <alignment horizontal="right"/>
    </xf>
    <xf numFmtId="0" fontId="18" fillId="0" borderId="0" xfId="0" applyFont="1"/>
    <xf numFmtId="0" fontId="18" fillId="0" borderId="0" xfId="0" applyFont="1"/>
    <xf numFmtId="3" fontId="20" fillId="37" borderId="21" xfId="0" applyNumberFormat="1" applyFont="1" applyFill="1" applyBorder="1" applyAlignment="1">
      <alignment horizontal="right"/>
    </xf>
    <xf numFmtId="3" fontId="18" fillId="0" borderId="15" xfId="0" applyNumberFormat="1" applyFont="1" applyBorder="1" applyAlignment="1">
      <alignment horizontal="right"/>
    </xf>
    <xf numFmtId="3" fontId="14" fillId="0" borderId="0" xfId="0" applyNumberFormat="1" applyFont="1"/>
    <xf numFmtId="164" fontId="14" fillId="0" borderId="0" xfId="0" applyNumberFormat="1" applyFont="1"/>
    <xf numFmtId="164" fontId="21" fillId="0" borderId="21" xfId="0" applyNumberFormat="1" applyFont="1" applyBorder="1"/>
    <xf numFmtId="3" fontId="21" fillId="0" borderId="0" xfId="0" applyNumberFormat="1" applyFont="1" applyBorder="1" applyAlignment="1">
      <alignment horizontal="right"/>
    </xf>
    <xf numFmtId="164" fontId="20" fillId="0" borderId="21" xfId="0" applyNumberFormat="1" applyFont="1" applyBorder="1" applyAlignment="1">
      <alignment horizontal="right"/>
    </xf>
    <xf numFmtId="164" fontId="21" fillId="0" borderId="21" xfId="0" applyNumberFormat="1" applyFont="1" applyBorder="1" applyAlignment="1">
      <alignment horizontal="right"/>
    </xf>
    <xf numFmtId="0" fontId="37" fillId="33" borderId="38" xfId="0" applyFont="1" applyFill="1" applyBorder="1" applyAlignment="1">
      <alignment horizontal="right" vertical="center" indent="1"/>
    </xf>
    <xf numFmtId="0" fontId="37" fillId="33" borderId="39" xfId="0" applyFont="1" applyFill="1" applyBorder="1" applyAlignment="1">
      <alignment horizontal="right" vertical="center" indent="1"/>
    </xf>
    <xf numFmtId="0" fontId="37" fillId="33" borderId="40" xfId="0" applyFont="1" applyFill="1" applyBorder="1" applyAlignment="1">
      <alignment horizontal="right" vertical="center" indent="1"/>
    </xf>
    <xf numFmtId="3" fontId="34" fillId="0" borderId="0" xfId="0" applyNumberFormat="1" applyFont="1"/>
    <xf numFmtId="0" fontId="34" fillId="0" borderId="0" xfId="0" applyFont="1"/>
    <xf numFmtId="3" fontId="34" fillId="0" borderId="0" xfId="0" applyNumberFormat="1" applyFont="1" applyFill="1"/>
    <xf numFmtId="164" fontId="34" fillId="0" borderId="0" xfId="0" applyNumberFormat="1" applyFont="1" applyFill="1" applyAlignment="1">
      <alignment horizontal="right"/>
    </xf>
    <xf numFmtId="164" fontId="34" fillId="0" borderId="0" xfId="0" applyNumberFormat="1" applyFont="1" applyAlignment="1">
      <alignment horizontal="right"/>
    </xf>
    <xf numFmtId="0" fontId="34" fillId="0" borderId="0" xfId="0" applyFont="1" applyFill="1"/>
    <xf numFmtId="0" fontId="18" fillId="0" borderId="0" xfId="0" applyFont="1" applyFill="1" applyAlignment="1">
      <alignment horizontal="left" indent="1"/>
    </xf>
    <xf numFmtId="164" fontId="18" fillId="0" borderId="0" xfId="0" applyNumberFormat="1" applyFont="1" applyFill="1" applyAlignment="1">
      <alignment horizontal="right"/>
    </xf>
    <xf numFmtId="0" fontId="18" fillId="0" borderId="0" xfId="0" applyFont="1" applyFill="1"/>
    <xf numFmtId="0" fontId="18" fillId="0" borderId="0" xfId="0" applyFont="1"/>
    <xf numFmtId="0" fontId="23" fillId="0" borderId="0" xfId="0" applyFont="1" applyAlignment="1">
      <alignment horizontal="left"/>
    </xf>
    <xf numFmtId="0" fontId="19" fillId="0" borderId="0" xfId="0" applyFont="1" applyAlignment="1">
      <alignment horizontal="center"/>
    </xf>
    <xf numFmtId="0" fontId="18" fillId="0" borderId="12" xfId="0" applyFont="1" applyBorder="1" applyAlignment="1">
      <alignment horizontal="center"/>
    </xf>
    <xf numFmtId="0" fontId="23" fillId="0" borderId="0" xfId="0" applyFont="1" applyAlignment="1">
      <alignment horizontal="left" wrapText="1"/>
    </xf>
    <xf numFmtId="0" fontId="18" fillId="0" borderId="11" xfId="0" applyFont="1" applyBorder="1" applyAlignment="1">
      <alignment horizontal="center"/>
    </xf>
    <xf numFmtId="0" fontId="23" fillId="0" borderId="11" xfId="0" applyFont="1" applyBorder="1" applyAlignment="1">
      <alignment horizontal="left" wrapText="1"/>
    </xf>
    <xf numFmtId="0" fontId="23" fillId="0" borderId="0" xfId="0" applyFont="1" applyBorder="1" applyAlignment="1">
      <alignment horizontal="left" wrapText="1"/>
    </xf>
    <xf numFmtId="0" fontId="18" fillId="0" borderId="27" xfId="0" applyFont="1" applyBorder="1" applyAlignment="1">
      <alignment horizontal="center"/>
    </xf>
    <xf numFmtId="0" fontId="56" fillId="0" borderId="0" xfId="0" applyFont="1" applyAlignment="1">
      <alignment horizontal="left"/>
    </xf>
    <xf numFmtId="0" fontId="56" fillId="0" borderId="0" xfId="0" applyFont="1" applyAlignment="1">
      <alignment horizontal="left" wrapText="1"/>
    </xf>
    <xf numFmtId="0" fontId="48" fillId="0" borderId="0" xfId="0" applyFont="1" applyAlignment="1">
      <alignment horizontal="left" wrapText="1"/>
    </xf>
    <xf numFmtId="164" fontId="34" fillId="0" borderId="0" xfId="0" applyNumberFormat="1" applyFont="1" applyAlignment="1">
      <alignment horizontal="right" vertical="center"/>
    </xf>
  </cellXfs>
  <cellStyles count="155">
    <cellStyle name="20% - Accent1" xfId="19" builtinId="30" customBuiltin="1"/>
    <cellStyle name="20% - Accent1 2" xfId="70"/>
    <cellStyle name="20% - Accent1 3" xfId="88"/>
    <cellStyle name="20% - Accent1 4" xfId="89"/>
    <cellStyle name="20% - Accent1 5" xfId="90"/>
    <cellStyle name="20% - Accent1 6" xfId="91"/>
    <cellStyle name="20% - Accent2" xfId="23" builtinId="34" customBuiltin="1"/>
    <cellStyle name="20% - Accent2 2" xfId="72"/>
    <cellStyle name="20% - Accent2 3" xfId="92"/>
    <cellStyle name="20% - Accent2 4" xfId="93"/>
    <cellStyle name="20% - Accent2 5" xfId="94"/>
    <cellStyle name="20% - Accent2 6" xfId="95"/>
    <cellStyle name="20% - Accent3" xfId="27" builtinId="38" customBuiltin="1"/>
    <cellStyle name="20% - Accent3 2" xfId="74"/>
    <cellStyle name="20% - Accent3 3" xfId="96"/>
    <cellStyle name="20% - Accent3 4" xfId="97"/>
    <cellStyle name="20% - Accent3 5" xfId="98"/>
    <cellStyle name="20% - Accent3 6" xfId="99"/>
    <cellStyle name="20% - Accent4" xfId="31" builtinId="42" customBuiltin="1"/>
    <cellStyle name="20% - Accent4 2" xfId="76"/>
    <cellStyle name="20% - Accent4 3" xfId="100"/>
    <cellStyle name="20% - Accent4 4" xfId="101"/>
    <cellStyle name="20% - Accent4 5" xfId="102"/>
    <cellStyle name="20% - Accent4 6" xfId="103"/>
    <cellStyle name="20% - Accent5" xfId="35" builtinId="46" customBuiltin="1"/>
    <cellStyle name="20% - Accent5 2" xfId="78"/>
    <cellStyle name="20% - Accent5 3" xfId="104"/>
    <cellStyle name="20% - Accent5 4" xfId="105"/>
    <cellStyle name="20% - Accent5 5" xfId="106"/>
    <cellStyle name="20% - Accent5 6" xfId="107"/>
    <cellStyle name="20% - Accent6" xfId="39" builtinId="50" customBuiltin="1"/>
    <cellStyle name="20% - Accent6 2" xfId="80"/>
    <cellStyle name="20% - Accent6 3" xfId="108"/>
    <cellStyle name="20% - Accent6 4" xfId="109"/>
    <cellStyle name="20% - Accent6 5" xfId="110"/>
    <cellStyle name="20% - Accent6 6" xfId="111"/>
    <cellStyle name="40% - Accent1" xfId="20" builtinId="31" customBuiltin="1"/>
    <cellStyle name="40% - Accent1 2" xfId="71"/>
    <cellStyle name="40% - Accent1 3" xfId="112"/>
    <cellStyle name="40% - Accent1 4" xfId="113"/>
    <cellStyle name="40% - Accent1 5" xfId="114"/>
    <cellStyle name="40% - Accent1 6" xfId="115"/>
    <cellStyle name="40% - Accent2" xfId="24" builtinId="35" customBuiltin="1"/>
    <cellStyle name="40% - Accent2 2" xfId="73"/>
    <cellStyle name="40% - Accent2 3" xfId="116"/>
    <cellStyle name="40% - Accent2 4" xfId="117"/>
    <cellStyle name="40% - Accent2 5" xfId="118"/>
    <cellStyle name="40% - Accent2 6" xfId="119"/>
    <cellStyle name="40% - Accent3" xfId="28" builtinId="39" customBuiltin="1"/>
    <cellStyle name="40% - Accent3 2" xfId="75"/>
    <cellStyle name="40% - Accent3 3" xfId="120"/>
    <cellStyle name="40% - Accent3 4" xfId="121"/>
    <cellStyle name="40% - Accent3 5" xfId="122"/>
    <cellStyle name="40% - Accent3 6" xfId="123"/>
    <cellStyle name="40% - Accent4" xfId="32" builtinId="43" customBuiltin="1"/>
    <cellStyle name="40% - Accent4 2" xfId="77"/>
    <cellStyle name="40% - Accent4 3" xfId="124"/>
    <cellStyle name="40% - Accent4 4" xfId="125"/>
    <cellStyle name="40% - Accent4 5" xfId="126"/>
    <cellStyle name="40% - Accent4 6" xfId="127"/>
    <cellStyle name="40% - Accent5" xfId="36" builtinId="47" customBuiltin="1"/>
    <cellStyle name="40% - Accent5 2" xfId="79"/>
    <cellStyle name="40% - Accent5 3" xfId="128"/>
    <cellStyle name="40% - Accent5 4" xfId="129"/>
    <cellStyle name="40% - Accent5 5" xfId="130"/>
    <cellStyle name="40% - Accent5 6" xfId="131"/>
    <cellStyle name="40% - Accent6" xfId="40" builtinId="51" customBuiltin="1"/>
    <cellStyle name="40% - Accent6 2" xfId="81"/>
    <cellStyle name="40% - Accent6 3" xfId="132"/>
    <cellStyle name="40% - Accent6 4" xfId="133"/>
    <cellStyle name="40% - Accent6 5" xfId="134"/>
    <cellStyle name="40% - Accent6 6" xfId="135"/>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55"/>
    <cellStyle name="Comma 2 2" xfId="59"/>
    <cellStyle name="Comma 3" xfId="44"/>
    <cellStyle name="county" xfId="5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6"/>
    <cellStyle name="Hyperlink 3" xfId="53"/>
    <cellStyle name="Input" xfId="9" builtinId="20" customBuiltin="1"/>
    <cellStyle name="Linked Cell" xfId="12" builtinId="24" customBuiltin="1"/>
    <cellStyle name="Neutral" xfId="8" builtinId="28" customBuiltin="1"/>
    <cellStyle name="Normal" xfId="0" builtinId="0"/>
    <cellStyle name="Normal 10" xfId="83"/>
    <cellStyle name="Normal 11" xfId="84"/>
    <cellStyle name="Normal 12" xfId="85"/>
    <cellStyle name="Normal 13" xfId="86"/>
    <cellStyle name="Normal 14" xfId="136"/>
    <cellStyle name="Normal 15" xfId="137"/>
    <cellStyle name="Normal 2" xfId="47"/>
    <cellStyle name="Normal 2 2" xfId="43"/>
    <cellStyle name="Normal 2 2 2" xfId="63"/>
    <cellStyle name="Normal 2 3" xfId="58"/>
    <cellStyle name="Normal 2 4" xfId="138"/>
    <cellStyle name="Normal 2 5" xfId="139"/>
    <cellStyle name="Normal 2 6" xfId="87"/>
    <cellStyle name="Normal 3" xfId="45"/>
    <cellStyle name="Normal 3 2" xfId="52"/>
    <cellStyle name="Normal 3 2 2" xfId="60"/>
    <cellStyle name="Normal 3 3" xfId="140"/>
    <cellStyle name="Normal 3 4" xfId="141"/>
    <cellStyle name="Normal 3 5" xfId="142"/>
    <cellStyle name="Normal 3 6" xfId="64"/>
    <cellStyle name="Normal 4" xfId="48"/>
    <cellStyle name="Normal 4 2" xfId="62"/>
    <cellStyle name="Normal 4 3" xfId="143"/>
    <cellStyle name="Normal 4 4" xfId="144"/>
    <cellStyle name="Normal 4 5" xfId="145"/>
    <cellStyle name="Normal 4 6" xfId="146"/>
    <cellStyle name="Normal 5" xfId="68"/>
    <cellStyle name="Normal 6" xfId="57"/>
    <cellStyle name="Normal 7" xfId="67"/>
    <cellStyle name="Normal 8" xfId="82"/>
    <cellStyle name="Normal 9" xfId="147"/>
    <cellStyle name="Normal10" xfId="56"/>
    <cellStyle name="Note" xfId="15" builtinId="10" customBuiltin="1"/>
    <cellStyle name="Note 2" xfId="49"/>
    <cellStyle name="Note 3" xfId="66"/>
    <cellStyle name="Note 4" xfId="65"/>
    <cellStyle name="Note 5" xfId="69"/>
    <cellStyle name="Note 6" xfId="148"/>
    <cellStyle name="Note 7" xfId="149"/>
    <cellStyle name="Note 8" xfId="150"/>
    <cellStyle name="Note 9" xfId="151"/>
    <cellStyle name="Output" xfId="10" builtinId="21" customBuiltin="1"/>
    <cellStyle name="Percent 2" xfId="50"/>
    <cellStyle name="Percent 2 2" xfId="61"/>
    <cellStyle name="Percent 2 3" xfId="152"/>
    <cellStyle name="Percent 2 4" xfId="153"/>
    <cellStyle name="Percent 2 5" xfId="154"/>
    <cellStyle name="superscript" xfId="5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ea.gov/iTable/definitions.cfm?did=2437&amp;reqId=70" TargetMode="External"/><Relationship Id="rId13" Type="http://schemas.openxmlformats.org/officeDocument/2006/relationships/hyperlink" Target="http://www.bea.gov/iTable/definitions.cfm?did=2270&amp;reqId=70" TargetMode="External"/><Relationship Id="rId18" Type="http://schemas.openxmlformats.org/officeDocument/2006/relationships/hyperlink" Target="http://www.bea.gov/iTable/definitions.cfm?did=2158&amp;reqId=70" TargetMode="External"/><Relationship Id="rId26" Type="http://schemas.openxmlformats.org/officeDocument/2006/relationships/hyperlink" Target="http://www.bea.gov/iTable/definitions.cfm?did=22&amp;reqId=70" TargetMode="External"/><Relationship Id="rId3" Type="http://schemas.openxmlformats.org/officeDocument/2006/relationships/hyperlink" Target="http://www.bea.gov/iTable/definitions.cfm?did=2451&amp;reqId=70" TargetMode="External"/><Relationship Id="rId21" Type="http://schemas.openxmlformats.org/officeDocument/2006/relationships/hyperlink" Target="http://www.bea.gov/iTable/definitions.cfm?did=2269&amp;reqId=70" TargetMode="External"/><Relationship Id="rId34" Type="http://schemas.openxmlformats.org/officeDocument/2006/relationships/printerSettings" Target="../printerSettings/printerSettings5.bin"/><Relationship Id="rId7" Type="http://schemas.openxmlformats.org/officeDocument/2006/relationships/hyperlink" Target="http://www.bea.gov/iTable/definitions.cfm?did=2325&amp;reqId=70" TargetMode="External"/><Relationship Id="rId12" Type="http://schemas.openxmlformats.org/officeDocument/2006/relationships/hyperlink" Target="http://www.bea.gov/iTable/definitions.cfm?did=275&amp;reqId=70" TargetMode="External"/><Relationship Id="rId17" Type="http://schemas.openxmlformats.org/officeDocument/2006/relationships/hyperlink" Target="http://www.bea.gov/iTable/definitions.cfm?did=2236&amp;reqId=70" TargetMode="External"/><Relationship Id="rId25" Type="http://schemas.openxmlformats.org/officeDocument/2006/relationships/hyperlink" Target="http://www.bea.gov/iTable/definitions.cfm?did=233&amp;reqId=70" TargetMode="External"/><Relationship Id="rId33" Type="http://schemas.openxmlformats.org/officeDocument/2006/relationships/hyperlink" Target="http://www.bea.gov/iTable/definitions.cfm?did=2265&amp;reqId=70" TargetMode="External"/><Relationship Id="rId2" Type="http://schemas.openxmlformats.org/officeDocument/2006/relationships/hyperlink" Target="http://www.bea.gov/iTable/definitions.cfm?did=2602&amp;reqId=70" TargetMode="External"/><Relationship Id="rId16" Type="http://schemas.openxmlformats.org/officeDocument/2006/relationships/hyperlink" Target="http://www.bea.gov/iTable/definitions.cfm?did=2577&amp;reqId=70" TargetMode="External"/><Relationship Id="rId20" Type="http://schemas.openxmlformats.org/officeDocument/2006/relationships/hyperlink" Target="http://www.bea.gov/iTable/definitions.cfm?did=2447&amp;reqId=70" TargetMode="External"/><Relationship Id="rId29" Type="http://schemas.openxmlformats.org/officeDocument/2006/relationships/hyperlink" Target="http://www.bea.gov/iTable/definitions.cfm?did=2153&amp;reqId=70" TargetMode="External"/><Relationship Id="rId1" Type="http://schemas.openxmlformats.org/officeDocument/2006/relationships/hyperlink" Target="http://www.bea.gov/iTable/definitions.cfm?did=2554&amp;reqId=70" TargetMode="External"/><Relationship Id="rId6" Type="http://schemas.openxmlformats.org/officeDocument/2006/relationships/hyperlink" Target="http://www.bea.gov/iTable/definitions.cfm?did=2140&amp;reqId=70" TargetMode="External"/><Relationship Id="rId11" Type="http://schemas.openxmlformats.org/officeDocument/2006/relationships/hyperlink" Target="http://www.bea.gov/iTable/definitions.cfm?did=2588&amp;reqId=70" TargetMode="External"/><Relationship Id="rId24" Type="http://schemas.openxmlformats.org/officeDocument/2006/relationships/hyperlink" Target="http://www.bea.gov/iTable/definitions.cfm?did=2204&amp;reqId=70" TargetMode="External"/><Relationship Id="rId32" Type="http://schemas.openxmlformats.org/officeDocument/2006/relationships/hyperlink" Target="http://www.bea.gov/iTable/definitions.cfm?did=2522&amp;reqId=70" TargetMode="External"/><Relationship Id="rId5" Type="http://schemas.openxmlformats.org/officeDocument/2006/relationships/hyperlink" Target="http://www.bea.gov/iTable/definitions.cfm?did=2327&amp;reqId=70" TargetMode="External"/><Relationship Id="rId15" Type="http://schemas.openxmlformats.org/officeDocument/2006/relationships/hyperlink" Target="http://www.bea.gov/iTable/definitions.cfm?did=2493&amp;reqId=70" TargetMode="External"/><Relationship Id="rId23" Type="http://schemas.openxmlformats.org/officeDocument/2006/relationships/hyperlink" Target="http://www.bea.gov/iTable/definitions.cfm?did=2112&amp;reqId=70" TargetMode="External"/><Relationship Id="rId28" Type="http://schemas.openxmlformats.org/officeDocument/2006/relationships/hyperlink" Target="http://www.bea.gov/iTable/definitions.cfm?did=2189&amp;reqId=70" TargetMode="External"/><Relationship Id="rId10" Type="http://schemas.openxmlformats.org/officeDocument/2006/relationships/hyperlink" Target="http://www.bea.gov/iTable/definitions.cfm?did=2290&amp;reqId=70" TargetMode="External"/><Relationship Id="rId19" Type="http://schemas.openxmlformats.org/officeDocument/2006/relationships/hyperlink" Target="http://www.bea.gov/iTable/definitions.cfm?did=2470&amp;reqId=70" TargetMode="External"/><Relationship Id="rId31" Type="http://schemas.openxmlformats.org/officeDocument/2006/relationships/hyperlink" Target="http://www.bea.gov/iTable/definitions.cfm?did=2520&amp;reqId=70" TargetMode="External"/><Relationship Id="rId4" Type="http://schemas.openxmlformats.org/officeDocument/2006/relationships/hyperlink" Target="http://www.bea.gov/iTable/definitions.cfm?did=2142&amp;reqId=70" TargetMode="External"/><Relationship Id="rId9" Type="http://schemas.openxmlformats.org/officeDocument/2006/relationships/hyperlink" Target="http://www.bea.gov/iTable/definitions.cfm?did=2174&amp;reqId=70" TargetMode="External"/><Relationship Id="rId14" Type="http://schemas.openxmlformats.org/officeDocument/2006/relationships/hyperlink" Target="http://www.bea.gov/iTable/definitions.cfm?did=2612&amp;reqId=70" TargetMode="External"/><Relationship Id="rId22" Type="http://schemas.openxmlformats.org/officeDocument/2006/relationships/hyperlink" Target="http://www.bea.gov/iTable/definitions.cfm?did=211&amp;reqId=70" TargetMode="External"/><Relationship Id="rId27" Type="http://schemas.openxmlformats.org/officeDocument/2006/relationships/hyperlink" Target="http://www.bea.gov/iTable/definitions.cfm?did=2360&amp;reqId=70" TargetMode="External"/><Relationship Id="rId30" Type="http://schemas.openxmlformats.org/officeDocument/2006/relationships/hyperlink" Target="http://www.bea.gov/iTable/definitions.cfm?did=2286&amp;reqId=70"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bea.gov/iTable/definitions.cfm?did=2290&amp;reqId=70" TargetMode="External"/><Relationship Id="rId117" Type="http://schemas.openxmlformats.org/officeDocument/2006/relationships/hyperlink" Target="http://www.bea.gov/iTable/definitions.cfm?did=226&amp;reqId=70" TargetMode="External"/><Relationship Id="rId21" Type="http://schemas.openxmlformats.org/officeDocument/2006/relationships/hyperlink" Target="http://www.bea.gov/iTable/definitions.cfm?did=2436&amp;reqId=70" TargetMode="External"/><Relationship Id="rId42" Type="http://schemas.openxmlformats.org/officeDocument/2006/relationships/hyperlink" Target="http://www.bea.gov/iTable/definitions.cfm?did=273&amp;reqId=70" TargetMode="External"/><Relationship Id="rId47" Type="http://schemas.openxmlformats.org/officeDocument/2006/relationships/hyperlink" Target="http://www.bea.gov/iTable/definitions.cfm?did=2292&amp;reqId=70" TargetMode="External"/><Relationship Id="rId63" Type="http://schemas.openxmlformats.org/officeDocument/2006/relationships/hyperlink" Target="http://www.bea.gov/iTable/definitions.cfm?did=2179&amp;reqId=70" TargetMode="External"/><Relationship Id="rId68" Type="http://schemas.openxmlformats.org/officeDocument/2006/relationships/hyperlink" Target="http://www.bea.gov/iTable/definitions.cfm?did=2181&amp;reqId=70" TargetMode="External"/><Relationship Id="rId84" Type="http://schemas.openxmlformats.org/officeDocument/2006/relationships/hyperlink" Target="http://www.bea.gov/iTable/definitions.cfm?did=2607&amp;reqId=70" TargetMode="External"/><Relationship Id="rId89" Type="http://schemas.openxmlformats.org/officeDocument/2006/relationships/hyperlink" Target="http://www.bea.gov/iTable/definitions.cfm?did=2245&amp;reqId=70" TargetMode="External"/><Relationship Id="rId112" Type="http://schemas.openxmlformats.org/officeDocument/2006/relationships/hyperlink" Target="http://www.bea.gov/iTable/definitions.cfm?did=2340&amp;reqId=70" TargetMode="External"/><Relationship Id="rId16" Type="http://schemas.openxmlformats.org/officeDocument/2006/relationships/hyperlink" Target="http://www.bea.gov/iTable/definitions.cfm?did=2452&amp;reqId=70" TargetMode="External"/><Relationship Id="rId107" Type="http://schemas.openxmlformats.org/officeDocument/2006/relationships/hyperlink" Target="http://www.bea.gov/iTable/definitions.cfm?did=2608&amp;reqId=70" TargetMode="External"/><Relationship Id="rId11" Type="http://schemas.openxmlformats.org/officeDocument/2006/relationships/hyperlink" Target="http://www.bea.gov/iTable/definitions.cfm?did=2425&amp;reqId=70" TargetMode="External"/><Relationship Id="rId32" Type="http://schemas.openxmlformats.org/officeDocument/2006/relationships/hyperlink" Target="http://www.bea.gov/iTable/definitions.cfm?did=276&amp;reqId=70" TargetMode="External"/><Relationship Id="rId37" Type="http://schemas.openxmlformats.org/officeDocument/2006/relationships/hyperlink" Target="http://www.bea.gov/iTable/definitions.cfm?did=2613&amp;reqId=70" TargetMode="External"/><Relationship Id="rId53" Type="http://schemas.openxmlformats.org/officeDocument/2006/relationships/hyperlink" Target="http://www.bea.gov/iTable/definitions.cfm?did=232&amp;reqId=70" TargetMode="External"/><Relationship Id="rId58" Type="http://schemas.openxmlformats.org/officeDocument/2006/relationships/hyperlink" Target="http://www.bea.gov/iTable/definitions.cfm?did=257&amp;reqId=70" TargetMode="External"/><Relationship Id="rId74" Type="http://schemas.openxmlformats.org/officeDocument/2006/relationships/hyperlink" Target="http://www.bea.gov/iTable/definitions.cfm?did=2577&amp;reqId=70" TargetMode="External"/><Relationship Id="rId79" Type="http://schemas.openxmlformats.org/officeDocument/2006/relationships/hyperlink" Target="http://www.bea.gov/iTable/definitions.cfm?did=2573&amp;reqId=70" TargetMode="External"/><Relationship Id="rId102" Type="http://schemas.openxmlformats.org/officeDocument/2006/relationships/hyperlink" Target="http://www.bea.gov/iTable/definitions.cfm?did=2261&amp;reqId=70" TargetMode="External"/><Relationship Id="rId123" Type="http://schemas.openxmlformats.org/officeDocument/2006/relationships/hyperlink" Target="http://www.bea.gov/iTable/definitions.cfm?did=2398&amp;reqId=70" TargetMode="External"/><Relationship Id="rId128" Type="http://schemas.openxmlformats.org/officeDocument/2006/relationships/hyperlink" Target="http://www.bea.gov/iTable/definitions.cfm?did=2286&amp;reqId=70" TargetMode="External"/><Relationship Id="rId5" Type="http://schemas.openxmlformats.org/officeDocument/2006/relationships/hyperlink" Target="http://www.bea.gov/iTable/definitions.cfm?did=2256&amp;reqId=70" TargetMode="External"/><Relationship Id="rId90" Type="http://schemas.openxmlformats.org/officeDocument/2006/relationships/hyperlink" Target="http://www.bea.gov/iTable/definitions.cfm?did=2543&amp;reqId=70" TargetMode="External"/><Relationship Id="rId95" Type="http://schemas.openxmlformats.org/officeDocument/2006/relationships/hyperlink" Target="http://www.bea.gov/iTable/definitions.cfm?did=283&amp;reqId=70" TargetMode="External"/><Relationship Id="rId19" Type="http://schemas.openxmlformats.org/officeDocument/2006/relationships/hyperlink" Target="http://www.bea.gov/iTable/definitions.cfm?did=2139&amp;reqId=70" TargetMode="External"/><Relationship Id="rId14" Type="http://schemas.openxmlformats.org/officeDocument/2006/relationships/hyperlink" Target="http://www.bea.gov/iTable/definitions.cfm?did=2121&amp;reqId=70" TargetMode="External"/><Relationship Id="rId22" Type="http://schemas.openxmlformats.org/officeDocument/2006/relationships/hyperlink" Target="http://www.bea.gov/iTable/definitions.cfm?did=2174&amp;reqId=70" TargetMode="External"/><Relationship Id="rId27" Type="http://schemas.openxmlformats.org/officeDocument/2006/relationships/hyperlink" Target="http://www.bea.gov/iTable/definitions.cfm?did=2343&amp;reqId=70" TargetMode="External"/><Relationship Id="rId30" Type="http://schemas.openxmlformats.org/officeDocument/2006/relationships/hyperlink" Target="http://www.bea.gov/iTable/definitions.cfm?did=2588&amp;reqId=70" TargetMode="External"/><Relationship Id="rId35" Type="http://schemas.openxmlformats.org/officeDocument/2006/relationships/hyperlink" Target="http://www.bea.gov/iTable/definitions.cfm?did=2270&amp;reqId=70" TargetMode="External"/><Relationship Id="rId43" Type="http://schemas.openxmlformats.org/officeDocument/2006/relationships/hyperlink" Target="http://www.bea.gov/iTable/definitions.cfm?did=2114&amp;reqId=70" TargetMode="External"/><Relationship Id="rId48" Type="http://schemas.openxmlformats.org/officeDocument/2006/relationships/hyperlink" Target="http://www.bea.gov/iTable/definitions.cfm?did=2322&amp;reqId=70" TargetMode="External"/><Relationship Id="rId56" Type="http://schemas.openxmlformats.org/officeDocument/2006/relationships/hyperlink" Target="http://www.bea.gov/iTable/definitions.cfm?did=2434&amp;reqId=70" TargetMode="External"/><Relationship Id="rId64" Type="http://schemas.openxmlformats.org/officeDocument/2006/relationships/hyperlink" Target="http://www.bea.gov/iTable/definitions.cfm?did=2118&amp;reqId=70" TargetMode="External"/><Relationship Id="rId69" Type="http://schemas.openxmlformats.org/officeDocument/2006/relationships/hyperlink" Target="http://www.bea.gov/iTable/definitions.cfm?did=259&amp;reqId=70" TargetMode="External"/><Relationship Id="rId77" Type="http://schemas.openxmlformats.org/officeDocument/2006/relationships/hyperlink" Target="http://www.bea.gov/iTable/definitions.cfm?did=2609&amp;reqId=70" TargetMode="External"/><Relationship Id="rId100" Type="http://schemas.openxmlformats.org/officeDocument/2006/relationships/hyperlink" Target="http://www.bea.gov/iTable/definitions.cfm?did=2469&amp;reqId=70" TargetMode="External"/><Relationship Id="rId105" Type="http://schemas.openxmlformats.org/officeDocument/2006/relationships/hyperlink" Target="http://www.bea.gov/iTable/definitions.cfm?did=211&amp;reqId=70" TargetMode="External"/><Relationship Id="rId113" Type="http://schemas.openxmlformats.org/officeDocument/2006/relationships/hyperlink" Target="http://www.bea.gov/iTable/definitions.cfm?did=2507&amp;reqId=70" TargetMode="External"/><Relationship Id="rId118" Type="http://schemas.openxmlformats.org/officeDocument/2006/relationships/hyperlink" Target="http://www.bea.gov/iTable/definitions.cfm?did=22&amp;reqId=70" TargetMode="External"/><Relationship Id="rId126" Type="http://schemas.openxmlformats.org/officeDocument/2006/relationships/hyperlink" Target="http://www.bea.gov/iTable/definitions.cfm?did=2189&amp;reqId=70" TargetMode="External"/><Relationship Id="rId8" Type="http://schemas.openxmlformats.org/officeDocument/2006/relationships/hyperlink" Target="http://www.bea.gov/iTable/definitions.cfm?did=2421&amp;reqId=70" TargetMode="External"/><Relationship Id="rId51" Type="http://schemas.openxmlformats.org/officeDocument/2006/relationships/hyperlink" Target="http://www.bea.gov/iTable/definitions.cfm?did=2545&amp;reqId=70" TargetMode="External"/><Relationship Id="rId72" Type="http://schemas.openxmlformats.org/officeDocument/2006/relationships/hyperlink" Target="http://www.bea.gov/iTable/definitions.cfm?did=2297&amp;reqId=70" TargetMode="External"/><Relationship Id="rId80" Type="http://schemas.openxmlformats.org/officeDocument/2006/relationships/hyperlink" Target="http://www.bea.gov/iTable/definitions.cfm?did=2418&amp;reqId=70" TargetMode="External"/><Relationship Id="rId85" Type="http://schemas.openxmlformats.org/officeDocument/2006/relationships/hyperlink" Target="http://www.bea.gov/iTable/definitions.cfm?did=2236&amp;reqId=70" TargetMode="External"/><Relationship Id="rId93" Type="http://schemas.openxmlformats.org/officeDocument/2006/relationships/hyperlink" Target="http://www.bea.gov/iTable/definitions.cfm?did=2158&amp;reqId=70" TargetMode="External"/><Relationship Id="rId98" Type="http://schemas.openxmlformats.org/officeDocument/2006/relationships/hyperlink" Target="http://www.bea.gov/iTable/definitions.cfm?did=2177&amp;reqId=70" TargetMode="External"/><Relationship Id="rId121" Type="http://schemas.openxmlformats.org/officeDocument/2006/relationships/hyperlink" Target="http://www.bea.gov/iTable/definitions.cfm?did=2360&amp;reqId=70" TargetMode="External"/><Relationship Id="rId3" Type="http://schemas.openxmlformats.org/officeDocument/2006/relationships/hyperlink" Target="http://www.bea.gov/iTable/definitions.cfm?did=2387&amp;reqId=70" TargetMode="External"/><Relationship Id="rId12" Type="http://schemas.openxmlformats.org/officeDocument/2006/relationships/hyperlink" Target="http://www.bea.gov/iTable/definitions.cfm?did=2598&amp;reqId=70" TargetMode="External"/><Relationship Id="rId17" Type="http://schemas.openxmlformats.org/officeDocument/2006/relationships/hyperlink" Target="http://www.bea.gov/iTable/definitions.cfm?did=2143&amp;reqId=70" TargetMode="External"/><Relationship Id="rId25" Type="http://schemas.openxmlformats.org/officeDocument/2006/relationships/hyperlink" Target="http://www.bea.gov/iTable/definitions.cfm?did=214&amp;reqId=70" TargetMode="External"/><Relationship Id="rId33" Type="http://schemas.openxmlformats.org/officeDocument/2006/relationships/hyperlink" Target="http://www.bea.gov/iTable/definitions.cfm?did=2206&amp;reqId=70" TargetMode="External"/><Relationship Id="rId38" Type="http://schemas.openxmlformats.org/officeDocument/2006/relationships/hyperlink" Target="http://www.bea.gov/iTable/definitions.cfm?did=2332&amp;reqId=70" TargetMode="External"/><Relationship Id="rId46" Type="http://schemas.openxmlformats.org/officeDocument/2006/relationships/hyperlink" Target="http://www.bea.gov/iTable/definitions.cfm?did=2180&amp;reqId=70" TargetMode="External"/><Relationship Id="rId59" Type="http://schemas.openxmlformats.org/officeDocument/2006/relationships/hyperlink" Target="http://www.bea.gov/iTable/definitions.cfm?did=2420&amp;reqId=70" TargetMode="External"/><Relationship Id="rId67" Type="http://schemas.openxmlformats.org/officeDocument/2006/relationships/hyperlink" Target="http://www.bea.gov/iTable/definitions.cfm?did=2203&amp;reqId=70" TargetMode="External"/><Relationship Id="rId103" Type="http://schemas.openxmlformats.org/officeDocument/2006/relationships/hyperlink" Target="http://www.bea.gov/iTable/definitions.cfm?did=2447&amp;reqId=70" TargetMode="External"/><Relationship Id="rId108" Type="http://schemas.openxmlformats.org/officeDocument/2006/relationships/hyperlink" Target="http://www.bea.gov/iTable/definitions.cfm?did=2112&amp;reqId=70" TargetMode="External"/><Relationship Id="rId116" Type="http://schemas.openxmlformats.org/officeDocument/2006/relationships/hyperlink" Target="http://www.bea.gov/iTable/definitions.cfm?did=2311&amp;reqId=70" TargetMode="External"/><Relationship Id="rId124" Type="http://schemas.openxmlformats.org/officeDocument/2006/relationships/hyperlink" Target="http://www.bea.gov/iTable/definitions.cfm?did=2277&amp;reqId=70" TargetMode="External"/><Relationship Id="rId129" Type="http://schemas.openxmlformats.org/officeDocument/2006/relationships/hyperlink" Target="http://www.bea.gov/iTable/definitions.cfm?did=2520&amp;reqId=70" TargetMode="External"/><Relationship Id="rId20" Type="http://schemas.openxmlformats.org/officeDocument/2006/relationships/hyperlink" Target="http://www.bea.gov/iTable/definitions.cfm?did=2324&amp;reqId=70" TargetMode="External"/><Relationship Id="rId41" Type="http://schemas.openxmlformats.org/officeDocument/2006/relationships/hyperlink" Target="http://www.bea.gov/iTable/definitions.cfm?did=2268&amp;reqId=70" TargetMode="External"/><Relationship Id="rId54" Type="http://schemas.openxmlformats.org/officeDocument/2006/relationships/hyperlink" Target="http://www.bea.gov/iTable/definitions.cfm?did=2252&amp;reqId=70" TargetMode="External"/><Relationship Id="rId62" Type="http://schemas.openxmlformats.org/officeDocument/2006/relationships/hyperlink" Target="http://www.bea.gov/iTable/definitions.cfm?did=2304&amp;reqId=70" TargetMode="External"/><Relationship Id="rId70" Type="http://schemas.openxmlformats.org/officeDocument/2006/relationships/hyperlink" Target="http://www.bea.gov/iTable/definitions.cfm?did=2517&amp;reqId=70" TargetMode="External"/><Relationship Id="rId75" Type="http://schemas.openxmlformats.org/officeDocument/2006/relationships/hyperlink" Target="http://www.bea.gov/iTable/definitions.cfm?did=217&amp;reqId=70" TargetMode="External"/><Relationship Id="rId83" Type="http://schemas.openxmlformats.org/officeDocument/2006/relationships/hyperlink" Target="http://www.bea.gov/iTable/definitions.cfm?did=282&amp;reqId=70" TargetMode="External"/><Relationship Id="rId88" Type="http://schemas.openxmlformats.org/officeDocument/2006/relationships/hyperlink" Target="http://www.bea.gov/iTable/definitions.cfm?did=245&amp;reqId=70" TargetMode="External"/><Relationship Id="rId91" Type="http://schemas.openxmlformats.org/officeDocument/2006/relationships/hyperlink" Target="http://www.bea.gov/iTable/definitions.cfm?did=2248&amp;reqId=70" TargetMode="External"/><Relationship Id="rId96" Type="http://schemas.openxmlformats.org/officeDocument/2006/relationships/hyperlink" Target="http://www.bea.gov/iTable/definitions.cfm?did=2501&amp;reqId=70" TargetMode="External"/><Relationship Id="rId111" Type="http://schemas.openxmlformats.org/officeDocument/2006/relationships/hyperlink" Target="http://www.bea.gov/iTable/definitions.cfm?did=2213&amp;reqId=70" TargetMode="External"/><Relationship Id="rId132" Type="http://schemas.openxmlformats.org/officeDocument/2006/relationships/printerSettings" Target="../printerSettings/printerSettings6.bin"/><Relationship Id="rId1" Type="http://schemas.openxmlformats.org/officeDocument/2006/relationships/hyperlink" Target="http://www.bea.gov/iTable/definitions.cfm?did=2405&amp;reqId=70" TargetMode="External"/><Relationship Id="rId6" Type="http://schemas.openxmlformats.org/officeDocument/2006/relationships/hyperlink" Target="http://www.bea.gov/iTable/definitions.cfm?did=2119&amp;reqId=70" TargetMode="External"/><Relationship Id="rId15" Type="http://schemas.openxmlformats.org/officeDocument/2006/relationships/hyperlink" Target="http://www.bea.gov/iTable/definitions.cfm?did=2122&amp;reqId=70" TargetMode="External"/><Relationship Id="rId23" Type="http://schemas.openxmlformats.org/officeDocument/2006/relationships/hyperlink" Target="http://www.bea.gov/iTable/definitions.cfm?did=2173&amp;reqId=70" TargetMode="External"/><Relationship Id="rId28" Type="http://schemas.openxmlformats.org/officeDocument/2006/relationships/hyperlink" Target="http://www.bea.gov/iTable/definitions.cfm?did=2291&amp;reqId=70" TargetMode="External"/><Relationship Id="rId36" Type="http://schemas.openxmlformats.org/officeDocument/2006/relationships/hyperlink" Target="http://www.bea.gov/iTable/definitions.cfm?did=2101&amp;reqId=70" TargetMode="External"/><Relationship Id="rId49" Type="http://schemas.openxmlformats.org/officeDocument/2006/relationships/hyperlink" Target="http://www.bea.gov/iTable/definitions.cfm?did=2166&amp;reqId=70" TargetMode="External"/><Relationship Id="rId57" Type="http://schemas.openxmlformats.org/officeDocument/2006/relationships/hyperlink" Target="http://www.bea.gov/iTable/definitions.cfm?did=2416&amp;reqId=70" TargetMode="External"/><Relationship Id="rId106" Type="http://schemas.openxmlformats.org/officeDocument/2006/relationships/hyperlink" Target="http://www.bea.gov/iTable/definitions.cfm?did=210&amp;reqId=70" TargetMode="External"/><Relationship Id="rId114" Type="http://schemas.openxmlformats.org/officeDocument/2006/relationships/hyperlink" Target="http://www.bea.gov/iTable/definitions.cfm?did=233&amp;reqId=70" TargetMode="External"/><Relationship Id="rId119" Type="http://schemas.openxmlformats.org/officeDocument/2006/relationships/hyperlink" Target="http://www.bea.gov/iTable/definitions.cfm?did=21&amp;reqId=70" TargetMode="External"/><Relationship Id="rId127" Type="http://schemas.openxmlformats.org/officeDocument/2006/relationships/hyperlink" Target="http://www.bea.gov/iTable/definitions.cfm?did=2153&amp;reqId=70" TargetMode="External"/><Relationship Id="rId10" Type="http://schemas.openxmlformats.org/officeDocument/2006/relationships/hyperlink" Target="http://www.bea.gov/iTable/definitions.cfm?did=2422&amp;reqId=70" TargetMode="External"/><Relationship Id="rId31" Type="http://schemas.openxmlformats.org/officeDocument/2006/relationships/hyperlink" Target="http://www.bea.gov/iTable/definitions.cfm?did=275&amp;reqId=70" TargetMode="External"/><Relationship Id="rId44" Type="http://schemas.openxmlformats.org/officeDocument/2006/relationships/hyperlink" Target="http://www.bea.gov/iTable/definitions.cfm?did=2308&amp;reqId=70" TargetMode="External"/><Relationship Id="rId52" Type="http://schemas.openxmlformats.org/officeDocument/2006/relationships/hyperlink" Target="http://www.bea.gov/iTable/definitions.cfm?did=2547&amp;reqId=70" TargetMode="External"/><Relationship Id="rId60" Type="http://schemas.openxmlformats.org/officeDocument/2006/relationships/hyperlink" Target="http://www.bea.gov/iTable/definitions.cfm?did=2612&amp;reqId=70" TargetMode="External"/><Relationship Id="rId65" Type="http://schemas.openxmlformats.org/officeDocument/2006/relationships/hyperlink" Target="http://www.bea.gov/iTable/definitions.cfm?did=246&amp;reqId=70" TargetMode="External"/><Relationship Id="rId73" Type="http://schemas.openxmlformats.org/officeDocument/2006/relationships/hyperlink" Target="http://www.bea.gov/iTable/definitions.cfm?did=2335&amp;reqId=70" TargetMode="External"/><Relationship Id="rId78" Type="http://schemas.openxmlformats.org/officeDocument/2006/relationships/hyperlink" Target="http://www.bea.gov/iTable/definitions.cfm?did=2581&amp;reqId=70" TargetMode="External"/><Relationship Id="rId81" Type="http://schemas.openxmlformats.org/officeDocument/2006/relationships/hyperlink" Target="http://www.bea.gov/iTable/definitions.cfm?did=2498&amp;reqId=70" TargetMode="External"/><Relationship Id="rId86" Type="http://schemas.openxmlformats.org/officeDocument/2006/relationships/hyperlink" Target="http://www.bea.gov/iTable/definitions.cfm?did=2456&amp;reqId=70" TargetMode="External"/><Relationship Id="rId94" Type="http://schemas.openxmlformats.org/officeDocument/2006/relationships/hyperlink" Target="http://www.bea.gov/iTable/definitions.cfm?did=2299&amp;reqId=70" TargetMode="External"/><Relationship Id="rId99" Type="http://schemas.openxmlformats.org/officeDocument/2006/relationships/hyperlink" Target="http://www.bea.gov/iTable/definitions.cfm?did=2470&amp;reqId=70" TargetMode="External"/><Relationship Id="rId101" Type="http://schemas.openxmlformats.org/officeDocument/2006/relationships/hyperlink" Target="http://www.bea.gov/iTable/definitions.cfm?did=2487&amp;reqId=70" TargetMode="External"/><Relationship Id="rId122" Type="http://schemas.openxmlformats.org/officeDocument/2006/relationships/hyperlink" Target="http://www.bea.gov/iTable/definitions.cfm?did=2491&amp;reqId=70" TargetMode="External"/><Relationship Id="rId130" Type="http://schemas.openxmlformats.org/officeDocument/2006/relationships/hyperlink" Target="http://www.bea.gov/iTable/definitions.cfm?did=2522&amp;reqId=70" TargetMode="External"/><Relationship Id="rId4" Type="http://schemas.openxmlformats.org/officeDocument/2006/relationships/hyperlink" Target="http://www.bea.gov/iTable/definitions.cfm?did=2103&amp;reqId=70" TargetMode="External"/><Relationship Id="rId9" Type="http://schemas.openxmlformats.org/officeDocument/2006/relationships/hyperlink" Target="http://www.bea.gov/iTable/definitions.cfm?did=2132&amp;reqId=70" TargetMode="External"/><Relationship Id="rId13" Type="http://schemas.openxmlformats.org/officeDocument/2006/relationships/hyperlink" Target="http://www.bea.gov/iTable/definitions.cfm?did=2534&amp;reqId=70" TargetMode="External"/><Relationship Id="rId18" Type="http://schemas.openxmlformats.org/officeDocument/2006/relationships/hyperlink" Target="http://www.bea.gov/iTable/definitions.cfm?did=2328&amp;reqId=70" TargetMode="External"/><Relationship Id="rId39" Type="http://schemas.openxmlformats.org/officeDocument/2006/relationships/hyperlink" Target="http://www.bea.gov/iTable/definitions.cfm?did=2432&amp;reqId=70" TargetMode="External"/><Relationship Id="rId109" Type="http://schemas.openxmlformats.org/officeDocument/2006/relationships/hyperlink" Target="http://www.bea.gov/iTable/definitions.cfm?did=2204&amp;reqId=70" TargetMode="External"/><Relationship Id="rId34" Type="http://schemas.openxmlformats.org/officeDocument/2006/relationships/hyperlink" Target="http://www.bea.gov/iTable/definitions.cfm?did=2516&amp;reqId=70" TargetMode="External"/><Relationship Id="rId50" Type="http://schemas.openxmlformats.org/officeDocument/2006/relationships/hyperlink" Target="http://www.bea.gov/iTable/definitions.cfm?did=243&amp;reqId=70" TargetMode="External"/><Relationship Id="rId55" Type="http://schemas.openxmlformats.org/officeDocument/2006/relationships/hyperlink" Target="http://www.bea.gov/iTable/definitions.cfm?did=2371&amp;reqId=70" TargetMode="External"/><Relationship Id="rId76" Type="http://schemas.openxmlformats.org/officeDocument/2006/relationships/hyperlink" Target="http://www.bea.gov/iTable/definitions.cfm?did=2463&amp;reqId=70" TargetMode="External"/><Relationship Id="rId97" Type="http://schemas.openxmlformats.org/officeDocument/2006/relationships/hyperlink" Target="http://www.bea.gov/iTable/definitions.cfm?did=2242&amp;reqId=70" TargetMode="External"/><Relationship Id="rId104" Type="http://schemas.openxmlformats.org/officeDocument/2006/relationships/hyperlink" Target="http://www.bea.gov/iTable/definitions.cfm?did=2269&amp;reqId=70" TargetMode="External"/><Relationship Id="rId120" Type="http://schemas.openxmlformats.org/officeDocument/2006/relationships/hyperlink" Target="http://www.bea.gov/iTable/definitions.cfm?did=2167&amp;reqId=70" TargetMode="External"/><Relationship Id="rId125" Type="http://schemas.openxmlformats.org/officeDocument/2006/relationships/hyperlink" Target="http://www.bea.gov/iTable/definitions.cfm?did=2439&amp;reqId=70" TargetMode="External"/><Relationship Id="rId7" Type="http://schemas.openxmlformats.org/officeDocument/2006/relationships/hyperlink" Target="http://www.bea.gov/iTable/definitions.cfm?did=2122&amp;reqId=70" TargetMode="External"/><Relationship Id="rId71" Type="http://schemas.openxmlformats.org/officeDocument/2006/relationships/hyperlink" Target="http://www.bea.gov/iTable/definitions.cfm?did=2185&amp;reqId=70" TargetMode="External"/><Relationship Id="rId92" Type="http://schemas.openxmlformats.org/officeDocument/2006/relationships/hyperlink" Target="http://www.bea.gov/iTable/definitions.cfm?did=2354&amp;reqId=70" TargetMode="External"/><Relationship Id="rId2" Type="http://schemas.openxmlformats.org/officeDocument/2006/relationships/hyperlink" Target="http://www.bea.gov/iTable/definitions.cfm?did=2429&amp;reqId=70" TargetMode="External"/><Relationship Id="rId29" Type="http://schemas.openxmlformats.org/officeDocument/2006/relationships/hyperlink" Target="http://www.bea.gov/iTable/definitions.cfm?did=2535&amp;reqId=70" TargetMode="External"/><Relationship Id="rId24" Type="http://schemas.openxmlformats.org/officeDocument/2006/relationships/hyperlink" Target="http://www.bea.gov/iTable/definitions.cfm?did=2162&amp;reqId=70" TargetMode="External"/><Relationship Id="rId40" Type="http://schemas.openxmlformats.org/officeDocument/2006/relationships/hyperlink" Target="http://www.bea.gov/iTable/definitions.cfm?did=2135&amp;reqId=70" TargetMode="External"/><Relationship Id="rId45" Type="http://schemas.openxmlformats.org/officeDocument/2006/relationships/hyperlink" Target="http://www.bea.gov/iTable/definitions.cfm?did=2366&amp;reqId=70" TargetMode="External"/><Relationship Id="rId66" Type="http://schemas.openxmlformats.org/officeDocument/2006/relationships/hyperlink" Target="http://www.bea.gov/iTable/definitions.cfm?did=2164&amp;reqId=70" TargetMode="External"/><Relationship Id="rId87" Type="http://schemas.openxmlformats.org/officeDocument/2006/relationships/hyperlink" Target="http://www.bea.gov/iTable/definitions.cfm?did=2302&amp;reqId=70" TargetMode="External"/><Relationship Id="rId110" Type="http://schemas.openxmlformats.org/officeDocument/2006/relationships/hyperlink" Target="http://www.bea.gov/iTable/definitions.cfm?did=224&amp;reqId=70" TargetMode="External"/><Relationship Id="rId115" Type="http://schemas.openxmlformats.org/officeDocument/2006/relationships/hyperlink" Target="http://www.bea.gov/iTable/definitions.cfm?did=2396&amp;reqId=70" TargetMode="External"/><Relationship Id="rId131" Type="http://schemas.openxmlformats.org/officeDocument/2006/relationships/hyperlink" Target="http://www.bea.gov/iTable/definitions.cfm?did=2265&amp;reqId=70" TargetMode="External"/><Relationship Id="rId61" Type="http://schemas.openxmlformats.org/officeDocument/2006/relationships/hyperlink" Target="http://www.bea.gov/iTable/definitions.cfm?did=2493&amp;reqId=70" TargetMode="External"/><Relationship Id="rId82" Type="http://schemas.openxmlformats.org/officeDocument/2006/relationships/hyperlink" Target="http://www.bea.gov/iTable/definitions.cfm?did=2536&amp;reqId=7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bea.gov/iTable/definitions.cfm?did=2274&amp;reqId=70" TargetMode="External"/><Relationship Id="rId13" Type="http://schemas.openxmlformats.org/officeDocument/2006/relationships/hyperlink" Target="http://www.bea.gov/iTable/definitions.cfm?did=2533&amp;reqId=70" TargetMode="External"/><Relationship Id="rId18" Type="http://schemas.openxmlformats.org/officeDocument/2006/relationships/hyperlink" Target="http://www.bea.gov/iTable/definitions.cfm?did=2526&amp;reqId=70" TargetMode="External"/><Relationship Id="rId26" Type="http://schemas.openxmlformats.org/officeDocument/2006/relationships/hyperlink" Target="http://www.bea.gov/iTable/definitions.cfm?did=2595&amp;reqId=70" TargetMode="External"/><Relationship Id="rId3" Type="http://schemas.openxmlformats.org/officeDocument/2006/relationships/hyperlink" Target="http://www.bea.gov/iTable/definitions.cfm?did=2494&amp;reqId=70" TargetMode="External"/><Relationship Id="rId21" Type="http://schemas.openxmlformats.org/officeDocument/2006/relationships/hyperlink" Target="http://www.bea.gov/iTable/definitions.cfm?did=2586&amp;reqId=70" TargetMode="External"/><Relationship Id="rId34" Type="http://schemas.openxmlformats.org/officeDocument/2006/relationships/hyperlink" Target="http://www.bea.gov/iTable/definitions.cfm?did=286&amp;reqId=70" TargetMode="External"/><Relationship Id="rId7" Type="http://schemas.openxmlformats.org/officeDocument/2006/relationships/hyperlink" Target="http://www.bea.gov/iTable/definitions.cfm?did=2350&amp;reqId=70" TargetMode="External"/><Relationship Id="rId12" Type="http://schemas.openxmlformats.org/officeDocument/2006/relationships/hyperlink" Target="http://www.bea.gov/iTable/definitions.cfm?did=2220&amp;reqId=70" TargetMode="External"/><Relationship Id="rId17" Type="http://schemas.openxmlformats.org/officeDocument/2006/relationships/hyperlink" Target="http://www.bea.gov/iTable/definitions.cfm?did=2587&amp;reqId=70" TargetMode="External"/><Relationship Id="rId25" Type="http://schemas.openxmlformats.org/officeDocument/2006/relationships/hyperlink" Target="http://www.bea.gov/iTable/definitions.cfm?did=2597&amp;reqId=70" TargetMode="External"/><Relationship Id="rId33" Type="http://schemas.openxmlformats.org/officeDocument/2006/relationships/hyperlink" Target="http://www.bea.gov/iTable/definitions.cfm?did=2475&amp;reqId=70" TargetMode="External"/><Relationship Id="rId2" Type="http://schemas.openxmlformats.org/officeDocument/2006/relationships/hyperlink" Target="http://www.bea.gov/iTable/definitions.cfm?did=287&amp;reqId=70" TargetMode="External"/><Relationship Id="rId16" Type="http://schemas.openxmlformats.org/officeDocument/2006/relationships/hyperlink" Target="http://www.bea.gov/iTable/definitions.cfm?did=2353&amp;reqId=70" TargetMode="External"/><Relationship Id="rId20" Type="http://schemas.openxmlformats.org/officeDocument/2006/relationships/hyperlink" Target="http://www.bea.gov/iTable/definitions.cfm?did=2585&amp;reqId=70" TargetMode="External"/><Relationship Id="rId29" Type="http://schemas.openxmlformats.org/officeDocument/2006/relationships/hyperlink" Target="http://www.bea.gov/iTable/definitions.cfm?did=2362&amp;reqId=70" TargetMode="External"/><Relationship Id="rId1" Type="http://schemas.openxmlformats.org/officeDocument/2006/relationships/hyperlink" Target="http://www.bea.gov/iTable/definitions.cfm?did=2402&amp;reqId=70" TargetMode="External"/><Relationship Id="rId6" Type="http://schemas.openxmlformats.org/officeDocument/2006/relationships/hyperlink" Target="http://www.bea.gov/iTable/definitions.cfm?did=2614&amp;reqId=70" TargetMode="External"/><Relationship Id="rId11" Type="http://schemas.openxmlformats.org/officeDocument/2006/relationships/hyperlink" Target="http://www.bea.gov/iTable/definitions.cfm?did=2289&amp;reqId=70" TargetMode="External"/><Relationship Id="rId24" Type="http://schemas.openxmlformats.org/officeDocument/2006/relationships/hyperlink" Target="http://www.bea.gov/iTable/definitions.cfm?did=2596&amp;reqId=70" TargetMode="External"/><Relationship Id="rId32" Type="http://schemas.openxmlformats.org/officeDocument/2006/relationships/hyperlink" Target="http://www.bea.gov/iTable/definitions.cfm?did=2476&amp;reqId=70" TargetMode="External"/><Relationship Id="rId5" Type="http://schemas.openxmlformats.org/officeDocument/2006/relationships/hyperlink" Target="http://www.bea.gov/iTable/definitions.cfm?did=2464&amp;reqId=70" TargetMode="External"/><Relationship Id="rId15" Type="http://schemas.openxmlformats.org/officeDocument/2006/relationships/hyperlink" Target="http://www.bea.gov/iTable/definitions.cfm?did=2532&amp;reqId=70" TargetMode="External"/><Relationship Id="rId23" Type="http://schemas.openxmlformats.org/officeDocument/2006/relationships/hyperlink" Target="http://www.bea.gov/iTable/definitions.cfm?did=2594&amp;reqId=70" TargetMode="External"/><Relationship Id="rId28" Type="http://schemas.openxmlformats.org/officeDocument/2006/relationships/hyperlink" Target="http://www.bea.gov/iTable/definitions.cfm?did=2111&amp;reqId=70" TargetMode="External"/><Relationship Id="rId10" Type="http://schemas.openxmlformats.org/officeDocument/2006/relationships/hyperlink" Target="http://www.bea.gov/iTable/definitions.cfm?did=2455&amp;reqId=70" TargetMode="External"/><Relationship Id="rId19" Type="http://schemas.openxmlformats.org/officeDocument/2006/relationships/hyperlink" Target="http://www.bea.gov/iTable/definitions.cfm?did=2584&amp;reqId=70" TargetMode="External"/><Relationship Id="rId31" Type="http://schemas.openxmlformats.org/officeDocument/2006/relationships/hyperlink" Target="http://www.bea.gov/iTable/definitions.cfm?did=2477&amp;reqId=70" TargetMode="External"/><Relationship Id="rId4" Type="http://schemas.openxmlformats.org/officeDocument/2006/relationships/hyperlink" Target="http://www.bea.gov/iTable/definitions.cfm?did=2344&amp;reqId=70" TargetMode="External"/><Relationship Id="rId9" Type="http://schemas.openxmlformats.org/officeDocument/2006/relationships/hyperlink" Target="http://www.bea.gov/iTable/definitions.cfm?did=2276&amp;reqId=70" TargetMode="External"/><Relationship Id="rId14" Type="http://schemas.openxmlformats.org/officeDocument/2006/relationships/hyperlink" Target="http://www.bea.gov/iTable/definitions.cfm?did=2137&amp;reqId=70" TargetMode="External"/><Relationship Id="rId22" Type="http://schemas.openxmlformats.org/officeDocument/2006/relationships/hyperlink" Target="http://www.bea.gov/iTable/definitions.cfm?did=2367&amp;reqId=70" TargetMode="External"/><Relationship Id="rId27" Type="http://schemas.openxmlformats.org/officeDocument/2006/relationships/hyperlink" Target="http://www.bea.gov/iTable/definitions.cfm?did=2347&amp;reqId=70" TargetMode="External"/><Relationship Id="rId30" Type="http://schemas.openxmlformats.org/officeDocument/2006/relationships/hyperlink" Target="http://www.bea.gov/iTable/definitions.cfm?did=288&amp;reqId=70" TargetMode="External"/><Relationship Id="rId35"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9" tint="0.59999389629810485"/>
  </sheetPr>
  <dimension ref="A1:F41"/>
  <sheetViews>
    <sheetView view="pageBreakPreview" zoomScaleNormal="100" zoomScaleSheetLayoutView="100" workbookViewId="0">
      <selection sqref="A1:F1"/>
    </sheetView>
  </sheetViews>
  <sheetFormatPr defaultRowHeight="15.75"/>
  <cols>
    <col min="1" max="1" width="21.42578125" style="1" customWidth="1"/>
    <col min="2" max="6" width="12.7109375" style="1" customWidth="1"/>
    <col min="7" max="16384" width="9.140625" style="1"/>
  </cols>
  <sheetData>
    <row r="1" spans="1:6">
      <c r="A1" s="238" t="s">
        <v>0</v>
      </c>
      <c r="B1" s="238"/>
      <c r="C1" s="238"/>
      <c r="D1" s="238"/>
      <c r="E1" s="238"/>
      <c r="F1" s="238"/>
    </row>
    <row r="2" spans="1:6">
      <c r="A2" s="238" t="s">
        <v>371</v>
      </c>
      <c r="B2" s="238"/>
      <c r="C2" s="238"/>
      <c r="D2" s="238"/>
      <c r="E2" s="238"/>
      <c r="F2" s="238"/>
    </row>
    <row r="3" spans="1:6">
      <c r="A3" s="238" t="s">
        <v>372</v>
      </c>
      <c r="B3" s="238"/>
      <c r="C3" s="238"/>
      <c r="D3" s="238"/>
      <c r="E3" s="238"/>
      <c r="F3" s="238"/>
    </row>
    <row r="5" spans="1:6">
      <c r="A5" s="7"/>
      <c r="B5" s="239" t="s">
        <v>1</v>
      </c>
      <c r="C5" s="239"/>
      <c r="D5" s="239"/>
      <c r="E5" s="239"/>
      <c r="F5" s="239"/>
    </row>
    <row r="6" spans="1:6">
      <c r="B6" s="3">
        <v>1990</v>
      </c>
      <c r="C6" s="3">
        <v>2000</v>
      </c>
      <c r="D6" s="130">
        <v>2010</v>
      </c>
      <c r="E6" s="3" t="s">
        <v>3</v>
      </c>
      <c r="F6" s="3" t="s">
        <v>3</v>
      </c>
    </row>
    <row r="7" spans="1:6">
      <c r="A7" s="4"/>
      <c r="B7" s="5" t="s">
        <v>2</v>
      </c>
      <c r="C7" s="128" t="s">
        <v>2</v>
      </c>
      <c r="D7" s="131" t="s">
        <v>2</v>
      </c>
      <c r="E7" s="6" t="s">
        <v>373</v>
      </c>
      <c r="F7" s="6" t="s">
        <v>4</v>
      </c>
    </row>
    <row r="8" spans="1:6">
      <c r="D8" s="124"/>
    </row>
    <row r="9" spans="1:6">
      <c r="A9" s="137" t="s">
        <v>356</v>
      </c>
      <c r="B9" s="8">
        <v>2263</v>
      </c>
      <c r="C9" s="8">
        <v>2744</v>
      </c>
      <c r="D9" s="159">
        <v>2848</v>
      </c>
      <c r="E9" s="145">
        <f>(C9-B9)/B9</f>
        <v>0.21254971277065843</v>
      </c>
      <c r="F9" s="145">
        <f>(D9-C9)/C9</f>
        <v>3.7900874635568516E-2</v>
      </c>
    </row>
    <row r="10" spans="1:6">
      <c r="A10" s="137" t="s">
        <v>357</v>
      </c>
      <c r="B10" s="8">
        <v>633</v>
      </c>
      <c r="C10" s="8">
        <v>539</v>
      </c>
      <c r="D10" s="159">
        <v>446</v>
      </c>
      <c r="E10" s="145">
        <f t="shared" ref="E10:E23" si="0">(C10-B10)/B10</f>
        <v>-0.14849921011058451</v>
      </c>
      <c r="F10" s="145">
        <f t="shared" ref="F10:F23" si="1">(D10-C10)/C10</f>
        <v>-0.17254174397031541</v>
      </c>
    </row>
    <row r="11" spans="1:6" s="201" customFormat="1">
      <c r="A11" s="137" t="s">
        <v>389</v>
      </c>
      <c r="B11" s="8" t="s">
        <v>387</v>
      </c>
      <c r="C11" s="8" t="s">
        <v>387</v>
      </c>
      <c r="D11" s="159">
        <v>188</v>
      </c>
      <c r="E11" s="145" t="s">
        <v>387</v>
      </c>
      <c r="F11" s="145" t="s">
        <v>387</v>
      </c>
    </row>
    <row r="12" spans="1:6" s="201" customFormat="1">
      <c r="A12" s="137" t="s">
        <v>391</v>
      </c>
      <c r="B12" s="8" t="s">
        <v>387</v>
      </c>
      <c r="C12" s="8" t="s">
        <v>387</v>
      </c>
      <c r="D12" s="159">
        <v>188</v>
      </c>
      <c r="E12" s="145" t="s">
        <v>387</v>
      </c>
      <c r="F12" s="145" t="s">
        <v>387</v>
      </c>
    </row>
    <row r="13" spans="1:6" s="201" customFormat="1">
      <c r="A13" s="137" t="s">
        <v>392</v>
      </c>
      <c r="B13" s="8" t="s">
        <v>387</v>
      </c>
      <c r="C13" s="8" t="s">
        <v>387</v>
      </c>
      <c r="D13" s="159">
        <v>7</v>
      </c>
      <c r="E13" s="145" t="s">
        <v>387</v>
      </c>
      <c r="F13" s="145" t="s">
        <v>387</v>
      </c>
    </row>
    <row r="14" spans="1:6" s="201" customFormat="1">
      <c r="A14" s="137" t="s">
        <v>393</v>
      </c>
      <c r="B14" s="8" t="s">
        <v>387</v>
      </c>
      <c r="C14" s="8" t="s">
        <v>387</v>
      </c>
      <c r="D14" s="159">
        <v>23</v>
      </c>
      <c r="E14" s="145" t="s">
        <v>387</v>
      </c>
      <c r="F14" s="145" t="s">
        <v>387</v>
      </c>
    </row>
    <row r="15" spans="1:6" s="201" customFormat="1">
      <c r="A15" s="137" t="s">
        <v>394</v>
      </c>
      <c r="B15" s="8" t="s">
        <v>387</v>
      </c>
      <c r="C15" s="8" t="s">
        <v>387</v>
      </c>
      <c r="D15" s="159">
        <v>141</v>
      </c>
      <c r="E15" s="145" t="s">
        <v>387</v>
      </c>
      <c r="F15" s="145" t="s">
        <v>387</v>
      </c>
    </row>
    <row r="16" spans="1:6" s="201" customFormat="1">
      <c r="A16" s="137" t="s">
        <v>342</v>
      </c>
      <c r="B16" s="208">
        <f>B21-SUM(B9:B15)</f>
        <v>1260</v>
      </c>
      <c r="C16" s="208">
        <f>C21-SUM(C9:C15)</f>
        <v>1397</v>
      </c>
      <c r="D16" s="216">
        <f>D21-SUM(D9:D15)</f>
        <v>846</v>
      </c>
      <c r="E16" s="145">
        <f>(C16-B16)/B16</f>
        <v>0.10873015873015873</v>
      </c>
      <c r="F16" s="145">
        <f>(D16-C16)/C16</f>
        <v>-0.39441660701503223</v>
      </c>
    </row>
    <row r="17" spans="1:6" s="235" customFormat="1">
      <c r="A17" s="233"/>
      <c r="B17" s="208"/>
      <c r="C17" s="208"/>
      <c r="D17" s="209"/>
      <c r="E17" s="234"/>
      <c r="F17" s="234"/>
    </row>
    <row r="18" spans="1:6" s="214" customFormat="1">
      <c r="A18" s="203" t="s">
        <v>395</v>
      </c>
      <c r="B18" s="208"/>
      <c r="C18" s="208"/>
      <c r="D18" s="209"/>
      <c r="E18" s="213"/>
      <c r="F18" s="213"/>
    </row>
    <row r="19" spans="1:6" s="214" customFormat="1">
      <c r="A19" s="137" t="s">
        <v>342</v>
      </c>
      <c r="B19" s="208">
        <v>1260</v>
      </c>
      <c r="C19" s="208">
        <v>1397</v>
      </c>
      <c r="D19" s="216">
        <f>SUM(D11:D16)</f>
        <v>1393</v>
      </c>
      <c r="E19" s="213">
        <f>(C16-B16)/B16</f>
        <v>0.10873015873015873</v>
      </c>
      <c r="F19" s="213">
        <f>(D19-C16)/C16</f>
        <v>-2.8632784538296348E-3</v>
      </c>
    </row>
    <row r="20" spans="1:6" s="201" customFormat="1">
      <c r="A20" s="1"/>
      <c r="B20" s="8"/>
      <c r="C20" s="8"/>
      <c r="D20" s="159"/>
      <c r="E20" s="145"/>
      <c r="F20" s="145"/>
    </row>
    <row r="21" spans="1:6" s="201" customFormat="1">
      <c r="A21" s="121" t="s">
        <v>358</v>
      </c>
      <c r="B21" s="14">
        <v>4156</v>
      </c>
      <c r="C21" s="14">
        <v>4680</v>
      </c>
      <c r="D21" s="166">
        <v>4687</v>
      </c>
      <c r="E21" s="16">
        <f t="shared" si="0"/>
        <v>0.12608277189605391</v>
      </c>
      <c r="F21" s="16">
        <f t="shared" si="1"/>
        <v>1.4957264957264958E-3</v>
      </c>
    </row>
    <row r="22" spans="1:6" s="201" customFormat="1">
      <c r="A22" s="1"/>
      <c r="B22" s="9"/>
      <c r="C22" s="9"/>
      <c r="D22" s="125"/>
      <c r="E22" s="145"/>
      <c r="F22" s="145"/>
    </row>
    <row r="23" spans="1:6">
      <c r="A23" s="121" t="s">
        <v>359</v>
      </c>
      <c r="B23" s="15">
        <v>1515069</v>
      </c>
      <c r="C23" s="15">
        <v>1819046</v>
      </c>
      <c r="D23" s="146">
        <v>2059179</v>
      </c>
      <c r="E23" s="16">
        <f t="shared" si="0"/>
        <v>0.20063574662276107</v>
      </c>
      <c r="F23" s="16">
        <f t="shared" si="1"/>
        <v>0.13201040545428758</v>
      </c>
    </row>
    <row r="24" spans="1:6">
      <c r="A24" s="4"/>
      <c r="B24" s="4"/>
      <c r="C24" s="4"/>
      <c r="D24" s="134"/>
      <c r="E24" s="4"/>
      <c r="F24" s="4"/>
    </row>
    <row r="25" spans="1:6" s="120" customFormat="1" ht="28.5" customHeight="1">
      <c r="A25" s="240" t="s">
        <v>396</v>
      </c>
      <c r="B25" s="240"/>
      <c r="C25" s="240"/>
      <c r="D25" s="240"/>
      <c r="E25" s="240"/>
      <c r="F25" s="240"/>
    </row>
    <row r="26" spans="1:6">
      <c r="A26" s="237" t="s">
        <v>5</v>
      </c>
      <c r="B26" s="237"/>
      <c r="C26" s="237"/>
      <c r="D26" s="237"/>
      <c r="E26" s="237"/>
      <c r="F26" s="237"/>
    </row>
    <row r="27" spans="1:6">
      <c r="A27" s="236" t="s">
        <v>390</v>
      </c>
      <c r="B27" s="236"/>
      <c r="C27" s="236"/>
      <c r="D27" s="236"/>
      <c r="E27" s="236"/>
      <c r="F27" s="236"/>
    </row>
    <row r="28" spans="1:6" ht="2.25" customHeight="1">
      <c r="A28" s="56" t="s">
        <v>6</v>
      </c>
      <c r="B28" s="57">
        <f>SUM(B9:B16)</f>
        <v>4156</v>
      </c>
      <c r="C28" s="57">
        <f>SUM(C9:C16)</f>
        <v>4680</v>
      </c>
      <c r="D28" s="57">
        <f>SUM(D9:D16)</f>
        <v>4687</v>
      </c>
    </row>
    <row r="29" spans="1:6" ht="27" customHeight="1">
      <c r="A29" s="56"/>
      <c r="B29" s="58"/>
      <c r="C29" s="58"/>
      <c r="D29" s="58"/>
    </row>
    <row r="33" ht="26.25" customHeight="1"/>
    <row r="40" ht="11.25" customHeight="1"/>
    <row r="41" ht="9" customHeight="1"/>
  </sheetData>
  <mergeCells count="7">
    <mergeCell ref="A27:F27"/>
    <mergeCell ref="A26:F26"/>
    <mergeCell ref="A1:F1"/>
    <mergeCell ref="A2:F2"/>
    <mergeCell ref="A3:F3"/>
    <mergeCell ref="B5:F5"/>
    <mergeCell ref="A25:F25"/>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theme="9" tint="0.59999389629810485"/>
  </sheetPr>
  <dimension ref="A1:R53"/>
  <sheetViews>
    <sheetView view="pageBreakPreview" zoomScaleNormal="100" zoomScaleSheetLayoutView="100" workbookViewId="0">
      <selection sqref="A1:H1"/>
    </sheetView>
  </sheetViews>
  <sheetFormatPr defaultRowHeight="15.75"/>
  <cols>
    <col min="1" max="1" width="21.5703125" style="1" bestFit="1" customWidth="1"/>
    <col min="2" max="2" width="11" style="1" customWidth="1"/>
    <col min="3" max="3" width="9.85546875" style="1" customWidth="1"/>
    <col min="4" max="4" width="9.7109375" style="1" customWidth="1"/>
    <col min="5" max="5" width="8.42578125" style="1" customWidth="1"/>
    <col min="6" max="6" width="12.42578125" style="1" customWidth="1"/>
    <col min="7" max="7" width="9.85546875" style="1" customWidth="1"/>
    <col min="8" max="8" width="10" style="1" customWidth="1"/>
    <col min="9" max="9" width="10" style="207" customWidth="1"/>
    <col min="10" max="10" width="9.28515625" style="1" bestFit="1" customWidth="1"/>
    <col min="11" max="11" width="39.140625" style="1" customWidth="1"/>
    <col min="12" max="12" width="14" style="1" bestFit="1" customWidth="1"/>
    <col min="13" max="13" width="21.7109375" style="1" bestFit="1" customWidth="1"/>
    <col min="14" max="14" width="18.5703125" style="1" bestFit="1" customWidth="1"/>
    <col min="15" max="15" width="16.140625" style="1" bestFit="1" customWidth="1"/>
    <col min="16" max="16" width="12" style="1" bestFit="1" customWidth="1"/>
    <col min="17" max="16384" width="9.140625" style="1"/>
  </cols>
  <sheetData>
    <row r="1" spans="1:17">
      <c r="A1" s="238" t="s">
        <v>7</v>
      </c>
      <c r="B1" s="238"/>
      <c r="C1" s="238"/>
      <c r="D1" s="238"/>
      <c r="E1" s="238"/>
      <c r="F1" s="238"/>
      <c r="G1" s="238"/>
      <c r="H1" s="238"/>
      <c r="I1" s="205"/>
    </row>
    <row r="2" spans="1:17">
      <c r="A2" s="238" t="s">
        <v>8</v>
      </c>
      <c r="B2" s="238"/>
      <c r="C2" s="238"/>
      <c r="D2" s="238"/>
      <c r="E2" s="238"/>
      <c r="F2" s="238"/>
      <c r="G2" s="238"/>
      <c r="H2" s="238"/>
      <c r="I2" s="205"/>
    </row>
    <row r="3" spans="1:17">
      <c r="A3" s="238" t="s">
        <v>360</v>
      </c>
      <c r="B3" s="238"/>
      <c r="C3" s="238"/>
      <c r="D3" s="238"/>
      <c r="E3" s="238"/>
      <c r="F3" s="238"/>
      <c r="G3" s="238"/>
      <c r="H3" s="238"/>
      <c r="I3" s="205"/>
    </row>
    <row r="4" spans="1:17">
      <c r="K4" s="181">
        <v>2000</v>
      </c>
      <c r="L4" s="179" t="s">
        <v>362</v>
      </c>
      <c r="M4" s="180" t="s">
        <v>358</v>
      </c>
      <c r="N4" s="180" t="s">
        <v>356</v>
      </c>
      <c r="O4" s="180" t="s">
        <v>357</v>
      </c>
      <c r="P4" s="177"/>
    </row>
    <row r="5" spans="1:17" ht="33" customHeight="1" thickBot="1">
      <c r="A5" s="17"/>
      <c r="B5" s="39" t="s">
        <v>9</v>
      </c>
      <c r="C5" s="39" t="s">
        <v>10</v>
      </c>
      <c r="D5" s="39" t="s">
        <v>28</v>
      </c>
      <c r="E5" s="39" t="s">
        <v>29</v>
      </c>
      <c r="F5" s="39" t="s">
        <v>30</v>
      </c>
      <c r="G5" s="40" t="s">
        <v>11</v>
      </c>
      <c r="H5" s="39" t="s">
        <v>31</v>
      </c>
      <c r="I5" s="211"/>
      <c r="K5" s="180" t="s">
        <v>361</v>
      </c>
      <c r="L5" s="182">
        <v>1819046</v>
      </c>
      <c r="M5" s="182">
        <v>4680</v>
      </c>
      <c r="N5" s="182">
        <v>2744</v>
      </c>
      <c r="O5" s="121">
        <v>539</v>
      </c>
      <c r="P5" s="121"/>
      <c r="Q5" s="33"/>
    </row>
    <row r="6" spans="1:17" ht="16.5" thickBot="1">
      <c r="A6" s="2" t="s">
        <v>12</v>
      </c>
      <c r="G6" s="21"/>
      <c r="J6" s="56"/>
      <c r="K6" s="177" t="s">
        <v>9</v>
      </c>
      <c r="L6" s="126">
        <v>1214253</v>
      </c>
      <c r="M6" s="126">
        <v>2530</v>
      </c>
      <c r="N6" s="126">
        <v>1577</v>
      </c>
      <c r="O6" s="120">
        <v>284</v>
      </c>
      <c r="P6" s="120"/>
      <c r="Q6" s="34"/>
    </row>
    <row r="7" spans="1:17" ht="16.5" thickBot="1">
      <c r="A7" s="137" t="s">
        <v>356</v>
      </c>
      <c r="B7" s="9">
        <f>N6</f>
        <v>1577</v>
      </c>
      <c r="C7" s="9">
        <f>N7</f>
        <v>60</v>
      </c>
      <c r="D7" s="8">
        <f>N8</f>
        <v>48</v>
      </c>
      <c r="E7" s="9">
        <f>SUM(N14:N15,N18)</f>
        <v>934</v>
      </c>
      <c r="F7" s="46">
        <f>N16</f>
        <v>125</v>
      </c>
      <c r="G7" s="44">
        <f>N5</f>
        <v>2744</v>
      </c>
      <c r="H7" s="9">
        <f>N17</f>
        <v>2227</v>
      </c>
      <c r="I7" s="126"/>
      <c r="J7" s="147"/>
      <c r="K7" s="177" t="s">
        <v>52</v>
      </c>
      <c r="L7" s="126">
        <v>34343</v>
      </c>
      <c r="M7" s="120">
        <v>62</v>
      </c>
      <c r="N7" s="120">
        <v>60</v>
      </c>
      <c r="O7" s="120">
        <v>0</v>
      </c>
      <c r="P7" s="120"/>
      <c r="Q7" s="34"/>
    </row>
    <row r="8" spans="1:17" ht="17.25" customHeight="1" thickBot="1">
      <c r="A8" s="137" t="s">
        <v>357</v>
      </c>
      <c r="B8" s="9">
        <f>O6</f>
        <v>284</v>
      </c>
      <c r="C8" s="9">
        <f>O7</f>
        <v>0</v>
      </c>
      <c r="D8" s="8">
        <f>O8</f>
        <v>2</v>
      </c>
      <c r="E8" s="9">
        <f>SUM(O14:O15,O18)</f>
        <v>237</v>
      </c>
      <c r="F8" s="46">
        <f>O16</f>
        <v>16</v>
      </c>
      <c r="G8" s="44">
        <f>O5</f>
        <v>539</v>
      </c>
      <c r="H8" s="9">
        <f>O17</f>
        <v>469</v>
      </c>
      <c r="I8" s="126"/>
      <c r="J8" s="147"/>
      <c r="K8" s="177" t="s">
        <v>53</v>
      </c>
      <c r="L8" s="126">
        <v>173483</v>
      </c>
      <c r="M8" s="120">
        <v>53</v>
      </c>
      <c r="N8" s="120">
        <v>48</v>
      </c>
      <c r="O8" s="120">
        <v>2</v>
      </c>
      <c r="P8" s="120"/>
      <c r="Q8" s="34"/>
    </row>
    <row r="9" spans="1:17" s="207" customFormat="1" ht="17.25" customHeight="1" thickBot="1">
      <c r="A9" s="137" t="s">
        <v>382</v>
      </c>
      <c r="B9" s="8" t="s">
        <v>387</v>
      </c>
      <c r="C9" s="8" t="s">
        <v>387</v>
      </c>
      <c r="D9" s="8" t="s">
        <v>387</v>
      </c>
      <c r="E9" s="8" t="s">
        <v>387</v>
      </c>
      <c r="F9" s="46" t="s">
        <v>387</v>
      </c>
      <c r="G9" s="210" t="s">
        <v>387</v>
      </c>
      <c r="H9" s="8" t="s">
        <v>387</v>
      </c>
      <c r="I9" s="8"/>
      <c r="J9" s="147"/>
      <c r="K9" s="177"/>
      <c r="L9" s="126"/>
      <c r="Q9" s="34"/>
    </row>
    <row r="10" spans="1:17" s="207" customFormat="1" ht="17.25" customHeight="1" thickBot="1">
      <c r="A10" s="137" t="s">
        <v>383</v>
      </c>
      <c r="B10" s="8" t="s">
        <v>387</v>
      </c>
      <c r="C10" s="8" t="s">
        <v>387</v>
      </c>
      <c r="D10" s="8" t="s">
        <v>387</v>
      </c>
      <c r="E10" s="8" t="s">
        <v>387</v>
      </c>
      <c r="F10" s="46" t="s">
        <v>387</v>
      </c>
      <c r="G10" s="210" t="s">
        <v>387</v>
      </c>
      <c r="H10" s="8" t="s">
        <v>387</v>
      </c>
      <c r="I10" s="8"/>
      <c r="J10" s="147"/>
      <c r="K10" s="177"/>
      <c r="L10" s="126"/>
      <c r="Q10" s="34"/>
    </row>
    <row r="11" spans="1:17" s="207" customFormat="1" ht="17.25" customHeight="1" thickBot="1">
      <c r="A11" s="137" t="s">
        <v>384</v>
      </c>
      <c r="B11" s="8" t="s">
        <v>387</v>
      </c>
      <c r="C11" s="8" t="s">
        <v>387</v>
      </c>
      <c r="D11" s="8" t="s">
        <v>387</v>
      </c>
      <c r="E11" s="8" t="s">
        <v>387</v>
      </c>
      <c r="F11" s="46" t="s">
        <v>387</v>
      </c>
      <c r="G11" s="210" t="s">
        <v>387</v>
      </c>
      <c r="H11" s="8" t="s">
        <v>387</v>
      </c>
      <c r="I11" s="8"/>
      <c r="J11" s="147"/>
      <c r="K11" s="177"/>
      <c r="L11" s="126"/>
      <c r="Q11" s="34"/>
    </row>
    <row r="12" spans="1:17" s="207" customFormat="1" ht="17.25" customHeight="1" thickBot="1">
      <c r="A12" s="137" t="s">
        <v>385</v>
      </c>
      <c r="B12" s="8" t="s">
        <v>387</v>
      </c>
      <c r="C12" s="8" t="s">
        <v>387</v>
      </c>
      <c r="D12" s="8" t="s">
        <v>387</v>
      </c>
      <c r="E12" s="8" t="s">
        <v>387</v>
      </c>
      <c r="F12" s="46" t="s">
        <v>387</v>
      </c>
      <c r="G12" s="210" t="s">
        <v>387</v>
      </c>
      <c r="H12" s="8" t="s">
        <v>387</v>
      </c>
      <c r="I12" s="8"/>
      <c r="J12" s="147"/>
      <c r="K12" s="177"/>
      <c r="L12" s="126"/>
      <c r="Q12" s="34"/>
    </row>
    <row r="13" spans="1:17" s="207" customFormat="1" ht="17.25" customHeight="1" thickBot="1">
      <c r="A13" s="137" t="s">
        <v>386</v>
      </c>
      <c r="B13" s="8" t="s">
        <v>387</v>
      </c>
      <c r="C13" s="8" t="s">
        <v>387</v>
      </c>
      <c r="D13" s="8" t="s">
        <v>387</v>
      </c>
      <c r="E13" s="8" t="s">
        <v>387</v>
      </c>
      <c r="F13" s="46" t="s">
        <v>387</v>
      </c>
      <c r="G13" s="210" t="s">
        <v>387</v>
      </c>
      <c r="H13" s="8" t="s">
        <v>387</v>
      </c>
      <c r="I13" s="8"/>
      <c r="J13" s="147"/>
      <c r="K13" s="177"/>
      <c r="L13" s="126"/>
      <c r="Q13" s="34"/>
    </row>
    <row r="14" spans="1:17" ht="16.5" thickBot="1">
      <c r="A14" s="137" t="s">
        <v>342</v>
      </c>
      <c r="B14" s="11">
        <f t="shared" ref="B14:H14" si="0">B16-SUM(B7:B8)</f>
        <v>669</v>
      </c>
      <c r="C14" s="11">
        <f t="shared" si="0"/>
        <v>2</v>
      </c>
      <c r="D14" s="10">
        <f t="shared" si="0"/>
        <v>3</v>
      </c>
      <c r="E14" s="11">
        <f t="shared" si="0"/>
        <v>684</v>
      </c>
      <c r="F14" s="47">
        <f t="shared" si="0"/>
        <v>39</v>
      </c>
      <c r="G14" s="45">
        <f t="shared" si="0"/>
        <v>1397</v>
      </c>
      <c r="H14" s="11">
        <f t="shared" si="0"/>
        <v>1105</v>
      </c>
      <c r="I14" s="127"/>
      <c r="J14" s="147"/>
      <c r="K14" s="177" t="s">
        <v>54</v>
      </c>
      <c r="L14" s="126">
        <v>19255</v>
      </c>
      <c r="M14" s="120">
        <v>25</v>
      </c>
      <c r="N14" s="120">
        <v>24</v>
      </c>
      <c r="O14" s="120">
        <v>0</v>
      </c>
      <c r="P14" s="120"/>
      <c r="Q14" s="35"/>
    </row>
    <row r="15" spans="1:17" ht="16.5" thickBot="1">
      <c r="A15" s="41"/>
      <c r="B15" s="9"/>
      <c r="C15" s="9"/>
      <c r="D15" s="8"/>
      <c r="E15" s="9"/>
      <c r="F15" s="46"/>
      <c r="G15" s="44"/>
      <c r="H15" s="9"/>
      <c r="I15" s="126"/>
      <c r="J15" s="147"/>
      <c r="K15" s="177" t="s">
        <v>55</v>
      </c>
      <c r="L15" s="126">
        <v>1503</v>
      </c>
      <c r="M15" s="120">
        <v>2</v>
      </c>
      <c r="N15" s="120">
        <v>1</v>
      </c>
      <c r="O15" s="120">
        <v>0</v>
      </c>
      <c r="P15" s="120"/>
      <c r="Q15" s="36"/>
    </row>
    <row r="16" spans="1:17" ht="16.5" thickBot="1">
      <c r="A16" s="41" t="s">
        <v>358</v>
      </c>
      <c r="B16" s="12">
        <f>M6</f>
        <v>2530</v>
      </c>
      <c r="C16" s="12">
        <f>M7</f>
        <v>62</v>
      </c>
      <c r="D16" s="13">
        <f>M8</f>
        <v>53</v>
      </c>
      <c r="E16" s="12">
        <f>SUM(M14:M15,M18)</f>
        <v>1855</v>
      </c>
      <c r="F16" s="48">
        <f>M16</f>
        <v>180</v>
      </c>
      <c r="G16" s="38">
        <f>M5</f>
        <v>4680</v>
      </c>
      <c r="H16" s="12">
        <f>M17</f>
        <v>3801</v>
      </c>
      <c r="I16" s="12"/>
      <c r="J16" s="147"/>
      <c r="K16" s="177" t="s">
        <v>57</v>
      </c>
      <c r="L16" s="126">
        <v>66327</v>
      </c>
      <c r="M16" s="120">
        <v>180</v>
      </c>
      <c r="N16" s="120">
        <v>125</v>
      </c>
      <c r="O16" s="120">
        <v>16</v>
      </c>
      <c r="P16" s="120"/>
      <c r="Q16" s="37"/>
    </row>
    <row r="17" spans="1:18" ht="16.5" thickBot="1">
      <c r="A17" s="137" t="s">
        <v>343</v>
      </c>
      <c r="B17" s="167">
        <f>B16/$G$16</f>
        <v>0.54059829059829057</v>
      </c>
      <c r="C17" s="167">
        <f t="shared" ref="C17:F17" si="1">C16/$G$16</f>
        <v>1.3247863247863248E-2</v>
      </c>
      <c r="D17" s="167">
        <f t="shared" si="1"/>
        <v>1.1324786324786324E-2</v>
      </c>
      <c r="E17" s="167">
        <f t="shared" si="1"/>
        <v>0.39636752136752135</v>
      </c>
      <c r="F17" s="167">
        <f t="shared" si="1"/>
        <v>3.8461538461538464E-2</v>
      </c>
      <c r="G17" s="168">
        <f>SUM(B17:F17)</f>
        <v>0.99999999999999989</v>
      </c>
      <c r="H17" s="167">
        <f>H16/G16</f>
        <v>0.81217948717948718</v>
      </c>
      <c r="I17" s="167"/>
      <c r="J17" s="147"/>
      <c r="K17" s="177" t="s">
        <v>27</v>
      </c>
      <c r="L17" s="126">
        <v>765386</v>
      </c>
      <c r="M17" s="126">
        <v>3801</v>
      </c>
      <c r="N17" s="126">
        <v>2227</v>
      </c>
      <c r="O17" s="120">
        <v>469</v>
      </c>
      <c r="Q17" s="37"/>
    </row>
    <row r="18" spans="1:18">
      <c r="A18" s="41"/>
      <c r="B18" s="9"/>
      <c r="C18" s="9"/>
      <c r="D18" s="8"/>
      <c r="E18" s="9"/>
      <c r="F18" s="46"/>
      <c r="G18" s="44"/>
      <c r="H18" s="9"/>
      <c r="I18" s="126"/>
      <c r="J18" s="147"/>
      <c r="K18" s="120" t="s">
        <v>363</v>
      </c>
      <c r="L18" s="126">
        <v>309882</v>
      </c>
      <c r="M18" s="126">
        <v>1828</v>
      </c>
      <c r="N18" s="120">
        <v>909</v>
      </c>
      <c r="O18" s="120">
        <v>237</v>
      </c>
      <c r="P18" s="120"/>
    </row>
    <row r="19" spans="1:18">
      <c r="A19" s="41" t="s">
        <v>359</v>
      </c>
      <c r="B19" s="12">
        <f>L6</f>
        <v>1214253</v>
      </c>
      <c r="C19" s="12">
        <f>L7</f>
        <v>34343</v>
      </c>
      <c r="D19" s="13">
        <f>L8</f>
        <v>173483</v>
      </c>
      <c r="E19" s="12">
        <f>SUM(L14:L15,L18)</f>
        <v>330640</v>
      </c>
      <c r="F19" s="48">
        <f>L16</f>
        <v>66327</v>
      </c>
      <c r="G19" s="38">
        <f>L5</f>
        <v>1819046</v>
      </c>
      <c r="H19" s="12">
        <f>L17</f>
        <v>765386</v>
      </c>
      <c r="I19" s="12"/>
      <c r="J19" s="147"/>
      <c r="K19" s="120"/>
      <c r="L19" s="126"/>
      <c r="M19" s="120"/>
    </row>
    <row r="20" spans="1:18">
      <c r="A20" s="137" t="s">
        <v>343</v>
      </c>
      <c r="B20" s="167">
        <f>B19/$G$19</f>
        <v>0.66752187685193232</v>
      </c>
      <c r="C20" s="167">
        <f t="shared" ref="C20:F20" si="2">C19/$G$19</f>
        <v>1.8879676489764415E-2</v>
      </c>
      <c r="D20" s="167">
        <f t="shared" si="2"/>
        <v>9.5370320486672683E-2</v>
      </c>
      <c r="E20" s="167">
        <f t="shared" si="2"/>
        <v>0.18176560680708459</v>
      </c>
      <c r="F20" s="167">
        <f t="shared" si="2"/>
        <v>3.6462519364546031E-2</v>
      </c>
      <c r="G20" s="168">
        <f>SUM(B20:F20)</f>
        <v>1</v>
      </c>
      <c r="H20" s="167">
        <f>H19/G19</f>
        <v>0.42076231167326172</v>
      </c>
      <c r="I20" s="167"/>
      <c r="J20" s="147"/>
      <c r="K20" s="68"/>
      <c r="L20" s="32"/>
      <c r="M20" s="68"/>
      <c r="N20" s="68"/>
      <c r="O20" s="68"/>
      <c r="P20" s="68"/>
      <c r="Q20" s="68"/>
      <c r="R20" s="68"/>
    </row>
    <row r="21" spans="1:18">
      <c r="A21" s="42"/>
      <c r="B21" s="18"/>
      <c r="C21" s="18"/>
      <c r="D21" s="18"/>
      <c r="E21" s="18"/>
      <c r="F21" s="18"/>
      <c r="G21" s="22"/>
      <c r="H21" s="18"/>
      <c r="I21" s="25"/>
      <c r="J21" s="120"/>
      <c r="K21" s="177"/>
      <c r="L21" s="178"/>
      <c r="M21" s="177"/>
      <c r="N21" s="68"/>
      <c r="O21" s="68"/>
      <c r="P21" s="68"/>
      <c r="Q21" s="68"/>
      <c r="R21" s="68"/>
    </row>
    <row r="22" spans="1:18">
      <c r="A22" s="43" t="s">
        <v>13</v>
      </c>
      <c r="G22" s="21"/>
      <c r="J22" s="147"/>
      <c r="K22" s="177"/>
      <c r="L22" s="178"/>
      <c r="M22" s="177"/>
      <c r="N22" s="177"/>
      <c r="O22" s="177"/>
      <c r="P22" s="177"/>
      <c r="Q22" s="68"/>
      <c r="R22" s="68"/>
    </row>
    <row r="23" spans="1:18">
      <c r="A23" s="137" t="s">
        <v>356</v>
      </c>
      <c r="B23" s="9">
        <f>N30</f>
        <v>1971</v>
      </c>
      <c r="C23" s="9">
        <f>N31</f>
        <v>68</v>
      </c>
      <c r="D23" s="9">
        <f>N32</f>
        <v>57</v>
      </c>
      <c r="E23" s="9">
        <f>SUM(N33:N34,N37)</f>
        <v>654</v>
      </c>
      <c r="F23" s="9">
        <f>N35</f>
        <v>98</v>
      </c>
      <c r="G23" s="210">
        <f t="shared" ref="G23:G29" si="3">SUM(B23:F23)</f>
        <v>2848</v>
      </c>
      <c r="H23" s="9">
        <f>N36</f>
        <v>2262</v>
      </c>
      <c r="I23" s="126"/>
      <c r="J23" s="147"/>
      <c r="K23" s="181">
        <v>2010</v>
      </c>
      <c r="L23" s="179" t="s">
        <v>362</v>
      </c>
      <c r="M23" s="180" t="s">
        <v>358</v>
      </c>
      <c r="N23" s="180" t="s">
        <v>356</v>
      </c>
      <c r="O23" s="180" t="s">
        <v>357</v>
      </c>
      <c r="P23" s="177"/>
      <c r="Q23" s="68"/>
      <c r="R23" s="68"/>
    </row>
    <row r="24" spans="1:18">
      <c r="A24" s="137" t="s">
        <v>357</v>
      </c>
      <c r="B24" s="9">
        <f>O30</f>
        <v>304</v>
      </c>
      <c r="C24" s="9">
        <f>O31</f>
        <v>7</v>
      </c>
      <c r="D24" s="9">
        <f>O32</f>
        <v>6</v>
      </c>
      <c r="E24" s="9">
        <f>SUM(O33:O34,O37)</f>
        <v>114</v>
      </c>
      <c r="F24" s="9">
        <f>O35</f>
        <v>15</v>
      </c>
      <c r="G24" s="210">
        <f t="shared" si="3"/>
        <v>446</v>
      </c>
      <c r="H24" s="9">
        <f>O36</f>
        <v>385</v>
      </c>
      <c r="I24" s="126"/>
      <c r="J24" s="120"/>
      <c r="K24" s="180" t="s">
        <v>361</v>
      </c>
      <c r="L24" s="179">
        <v>2059179</v>
      </c>
      <c r="M24" s="179">
        <v>4687</v>
      </c>
      <c r="N24" s="179">
        <v>2848</v>
      </c>
      <c r="O24" s="180">
        <v>446</v>
      </c>
      <c r="P24" s="177"/>
      <c r="Q24" s="68"/>
      <c r="R24" s="68"/>
    </row>
    <row r="25" spans="1:18" s="207" customFormat="1">
      <c r="A25" s="137" t="s">
        <v>382</v>
      </c>
      <c r="B25" s="8">
        <v>115</v>
      </c>
      <c r="C25" s="8">
        <v>0</v>
      </c>
      <c r="D25" s="8">
        <v>7</v>
      </c>
      <c r="E25" s="8">
        <v>60</v>
      </c>
      <c r="F25" s="8">
        <v>6</v>
      </c>
      <c r="G25" s="210">
        <f t="shared" si="3"/>
        <v>188</v>
      </c>
      <c r="H25" s="8">
        <v>167</v>
      </c>
      <c r="I25" s="8"/>
      <c r="K25" s="180"/>
      <c r="L25" s="179"/>
      <c r="M25" s="179"/>
      <c r="N25" s="179"/>
      <c r="O25" s="180"/>
      <c r="P25" s="177"/>
      <c r="Q25" s="68"/>
      <c r="R25" s="68"/>
    </row>
    <row r="26" spans="1:18" s="207" customFormat="1">
      <c r="A26" s="137" t="s">
        <v>383</v>
      </c>
      <c r="B26" s="8">
        <v>73</v>
      </c>
      <c r="C26" s="8">
        <v>1</v>
      </c>
      <c r="D26" s="8">
        <v>6</v>
      </c>
      <c r="E26" s="8">
        <v>38</v>
      </c>
      <c r="F26" s="8">
        <v>0</v>
      </c>
      <c r="G26" s="210">
        <f t="shared" si="3"/>
        <v>118</v>
      </c>
      <c r="H26" s="8">
        <v>111</v>
      </c>
      <c r="I26" s="8"/>
      <c r="K26" s="180"/>
      <c r="L26" s="179"/>
      <c r="M26" s="179"/>
      <c r="N26" s="179"/>
      <c r="O26" s="180"/>
      <c r="P26" s="177"/>
      <c r="Q26" s="68"/>
      <c r="R26" s="68"/>
    </row>
    <row r="27" spans="1:18" s="207" customFormat="1">
      <c r="A27" s="137" t="s">
        <v>384</v>
      </c>
      <c r="B27" s="8">
        <v>7</v>
      </c>
      <c r="C27" s="8">
        <v>0</v>
      </c>
      <c r="D27" s="8">
        <v>0</v>
      </c>
      <c r="E27" s="8">
        <v>0</v>
      </c>
      <c r="F27" s="8">
        <v>0</v>
      </c>
      <c r="G27" s="210">
        <f t="shared" si="3"/>
        <v>7</v>
      </c>
      <c r="H27" s="8">
        <v>2</v>
      </c>
      <c r="I27" s="8"/>
      <c r="K27" s="180"/>
      <c r="L27" s="179"/>
      <c r="M27" s="179"/>
      <c r="N27" s="179"/>
      <c r="O27" s="180"/>
      <c r="P27" s="177"/>
      <c r="Q27" s="68"/>
      <c r="R27" s="68"/>
    </row>
    <row r="28" spans="1:18" s="207" customFormat="1">
      <c r="A28" s="137" t="s">
        <v>385</v>
      </c>
      <c r="B28" s="8">
        <v>20</v>
      </c>
      <c r="C28" s="8">
        <v>0</v>
      </c>
      <c r="D28" s="8">
        <v>0</v>
      </c>
      <c r="E28" s="8">
        <v>3</v>
      </c>
      <c r="F28" s="8">
        <v>0</v>
      </c>
      <c r="G28" s="210">
        <f t="shared" si="3"/>
        <v>23</v>
      </c>
      <c r="H28" s="8">
        <v>19</v>
      </c>
      <c r="I28" s="8"/>
      <c r="K28" s="180"/>
      <c r="L28" s="179"/>
      <c r="M28" s="179"/>
      <c r="N28" s="179"/>
      <c r="O28" s="180"/>
      <c r="P28" s="177"/>
      <c r="Q28" s="68"/>
      <c r="R28" s="68"/>
    </row>
    <row r="29" spans="1:18" s="207" customFormat="1">
      <c r="A29" s="137" t="s">
        <v>386</v>
      </c>
      <c r="B29" s="8">
        <v>114</v>
      </c>
      <c r="C29" s="8">
        <v>0</v>
      </c>
      <c r="D29" s="8">
        <v>1</v>
      </c>
      <c r="E29" s="8">
        <v>23</v>
      </c>
      <c r="F29" s="8">
        <v>3</v>
      </c>
      <c r="G29" s="210">
        <f t="shared" si="3"/>
        <v>141</v>
      </c>
      <c r="H29" s="8">
        <v>107</v>
      </c>
      <c r="I29" s="8"/>
      <c r="K29" s="180"/>
      <c r="L29" s="179"/>
      <c r="M29" s="179"/>
      <c r="N29" s="179"/>
      <c r="O29" s="180"/>
      <c r="P29" s="177"/>
      <c r="Q29" s="68"/>
      <c r="R29" s="68"/>
    </row>
    <row r="30" spans="1:18">
      <c r="A30" s="137" t="s">
        <v>342</v>
      </c>
      <c r="B30" s="11">
        <f t="shared" ref="B30:H30" si="4">B32-SUM(B23:B29)</f>
        <v>694</v>
      </c>
      <c r="C30" s="11">
        <f t="shared" si="4"/>
        <v>3</v>
      </c>
      <c r="D30" s="11">
        <f t="shared" si="4"/>
        <v>13</v>
      </c>
      <c r="E30" s="11">
        <f t="shared" si="4"/>
        <v>174</v>
      </c>
      <c r="F30" s="11">
        <f t="shared" si="4"/>
        <v>32</v>
      </c>
      <c r="G30" s="45">
        <f t="shared" si="4"/>
        <v>916</v>
      </c>
      <c r="H30" s="11">
        <f t="shared" si="4"/>
        <v>677</v>
      </c>
      <c r="I30" s="127"/>
      <c r="J30" s="120"/>
      <c r="K30" s="177" t="s">
        <v>9</v>
      </c>
      <c r="L30" s="178">
        <v>1407876</v>
      </c>
      <c r="M30" s="178">
        <v>3298</v>
      </c>
      <c r="N30" s="178">
        <v>1971</v>
      </c>
      <c r="O30" s="178">
        <v>304</v>
      </c>
      <c r="P30" s="177"/>
      <c r="Q30" s="68"/>
      <c r="R30" s="68"/>
    </row>
    <row r="31" spans="1:18">
      <c r="B31" s="212"/>
      <c r="C31" s="9"/>
      <c r="D31" s="9"/>
      <c r="E31" s="9"/>
      <c r="F31" s="9"/>
      <c r="G31" s="44"/>
      <c r="H31" s="9"/>
      <c r="I31" s="126"/>
      <c r="J31" s="147"/>
      <c r="K31" s="177" t="s">
        <v>52</v>
      </c>
      <c r="L31" s="178">
        <v>42550</v>
      </c>
      <c r="M31" s="177">
        <v>79</v>
      </c>
      <c r="N31" s="177">
        <v>68</v>
      </c>
      <c r="O31" s="178">
        <v>7</v>
      </c>
      <c r="P31" s="177"/>
    </row>
    <row r="32" spans="1:18">
      <c r="A32" s="41" t="s">
        <v>358</v>
      </c>
      <c r="B32" s="12">
        <f>M30</f>
        <v>3298</v>
      </c>
      <c r="C32" s="12">
        <f>M31</f>
        <v>79</v>
      </c>
      <c r="D32" s="12">
        <f>M32</f>
        <v>90</v>
      </c>
      <c r="E32" s="12">
        <f>SUM(M33:M34,M37)</f>
        <v>1066</v>
      </c>
      <c r="F32" s="12">
        <f>M35</f>
        <v>154</v>
      </c>
      <c r="G32" s="38">
        <f>M24</f>
        <v>4687</v>
      </c>
      <c r="H32" s="12">
        <f>M36</f>
        <v>3730</v>
      </c>
      <c r="I32" s="12"/>
      <c r="J32" s="147"/>
      <c r="K32" s="177" t="s">
        <v>53</v>
      </c>
      <c r="L32" s="178">
        <v>193222</v>
      </c>
      <c r="M32" s="177">
        <v>90</v>
      </c>
      <c r="N32" s="177">
        <v>57</v>
      </c>
      <c r="O32" s="177">
        <v>6</v>
      </c>
      <c r="P32" s="177"/>
    </row>
    <row r="33" spans="1:16">
      <c r="A33" s="137" t="s">
        <v>343</v>
      </c>
      <c r="B33" s="167">
        <f>B32/$G$32</f>
        <v>0.70364838916151051</v>
      </c>
      <c r="C33" s="167">
        <f t="shared" ref="C33:F33" si="5">C32/$G$32</f>
        <v>1.685513121399616E-2</v>
      </c>
      <c r="D33" s="167">
        <f t="shared" si="5"/>
        <v>1.9202048218476639E-2</v>
      </c>
      <c r="E33" s="167">
        <f t="shared" si="5"/>
        <v>0.22743759334328995</v>
      </c>
      <c r="F33" s="167">
        <f t="shared" si="5"/>
        <v>3.2856838062726691E-2</v>
      </c>
      <c r="G33" s="168">
        <f>SUM(B33:F33)</f>
        <v>0.99999999999999989</v>
      </c>
      <c r="H33" s="167">
        <f>H32/G32</f>
        <v>0.79581822061019847</v>
      </c>
      <c r="I33" s="167"/>
      <c r="J33" s="147"/>
      <c r="K33" s="177" t="s">
        <v>54</v>
      </c>
      <c r="L33" s="178">
        <v>28208</v>
      </c>
      <c r="M33" s="177">
        <v>62</v>
      </c>
      <c r="N33" s="177">
        <v>52</v>
      </c>
      <c r="O33" s="177">
        <v>0</v>
      </c>
      <c r="P33" s="177"/>
    </row>
    <row r="34" spans="1:16">
      <c r="B34" s="9"/>
      <c r="C34" s="9"/>
      <c r="D34" s="9"/>
      <c r="E34" s="9"/>
      <c r="F34" s="9"/>
      <c r="G34" s="44"/>
      <c r="H34" s="9"/>
      <c r="I34" s="126"/>
      <c r="J34" s="147"/>
      <c r="K34" s="177" t="s">
        <v>55</v>
      </c>
      <c r="L34" s="178">
        <v>1810</v>
      </c>
      <c r="M34" s="177">
        <v>0</v>
      </c>
      <c r="N34" s="177">
        <v>0</v>
      </c>
      <c r="O34" s="177">
        <v>0</v>
      </c>
      <c r="P34" s="177"/>
    </row>
    <row r="35" spans="1:16">
      <c r="A35" s="120" t="s">
        <v>359</v>
      </c>
      <c r="B35" s="12">
        <f>L30</f>
        <v>1407876</v>
      </c>
      <c r="C35" s="12">
        <f>L31</f>
        <v>42550</v>
      </c>
      <c r="D35" s="12">
        <f>L32</f>
        <v>193222</v>
      </c>
      <c r="E35" s="12">
        <f>SUM(L33:L34,L37)</f>
        <v>338521</v>
      </c>
      <c r="F35" s="12">
        <f>L35</f>
        <v>77010</v>
      </c>
      <c r="G35" s="38">
        <f>L24</f>
        <v>2059179</v>
      </c>
      <c r="H35" s="12">
        <f>L36</f>
        <v>953403</v>
      </c>
      <c r="I35" s="12"/>
      <c r="J35" s="147"/>
      <c r="K35" s="177" t="s">
        <v>57</v>
      </c>
      <c r="L35" s="178">
        <v>77010</v>
      </c>
      <c r="M35" s="178">
        <v>154</v>
      </c>
      <c r="N35" s="177">
        <v>98</v>
      </c>
      <c r="O35" s="177">
        <v>15</v>
      </c>
      <c r="P35" s="177"/>
    </row>
    <row r="36" spans="1:16">
      <c r="A36" s="137" t="s">
        <v>343</v>
      </c>
      <c r="B36" s="167">
        <f>B35/$G$35</f>
        <v>0.68370743874136242</v>
      </c>
      <c r="C36" s="167">
        <f t="shared" ref="C36:F36" si="6">C35/$G$35</f>
        <v>2.0663575143297402E-2</v>
      </c>
      <c r="D36" s="167">
        <f t="shared" si="6"/>
        <v>9.3834484520286962E-2</v>
      </c>
      <c r="E36" s="167">
        <f t="shared" si="6"/>
        <v>0.1643961015530947</v>
      </c>
      <c r="F36" s="167">
        <f t="shared" si="6"/>
        <v>3.739840004195847E-2</v>
      </c>
      <c r="G36" s="168">
        <f>SUM(B36:F36)</f>
        <v>1</v>
      </c>
      <c r="H36" s="167">
        <f>H35/G35</f>
        <v>0.46300151662385836</v>
      </c>
      <c r="I36" s="167"/>
      <c r="J36" s="147"/>
      <c r="K36" s="177" t="s">
        <v>27</v>
      </c>
      <c r="L36" s="178">
        <v>953403</v>
      </c>
      <c r="M36" s="178">
        <v>3730</v>
      </c>
      <c r="N36" s="178">
        <v>2262</v>
      </c>
      <c r="O36" s="177">
        <v>385</v>
      </c>
      <c r="P36" s="177"/>
    </row>
    <row r="37" spans="1:16" ht="11.25" customHeight="1">
      <c r="A37" s="4"/>
      <c r="B37" s="4"/>
      <c r="C37" s="4"/>
      <c r="D37" s="4"/>
      <c r="E37" s="4"/>
      <c r="F37" s="4"/>
      <c r="G37" s="23"/>
      <c r="H37" s="4"/>
      <c r="I37" s="25"/>
      <c r="J37" s="147"/>
      <c r="K37" s="177" t="s">
        <v>56</v>
      </c>
      <c r="L37" s="178">
        <v>308503</v>
      </c>
      <c r="M37" s="178">
        <v>1004</v>
      </c>
      <c r="N37" s="177">
        <v>602</v>
      </c>
      <c r="O37" s="177">
        <v>114</v>
      </c>
      <c r="P37" s="177"/>
    </row>
    <row r="38" spans="1:16" ht="9" customHeight="1">
      <c r="J38" s="147"/>
      <c r="K38" s="177"/>
      <c r="L38" s="177"/>
      <c r="M38" s="178"/>
      <c r="N38" s="177"/>
      <c r="O38" s="177"/>
      <c r="P38" s="177"/>
    </row>
    <row r="39" spans="1:16">
      <c r="A39" s="237" t="s">
        <v>397</v>
      </c>
      <c r="B39" s="237"/>
      <c r="C39" s="237"/>
      <c r="D39" s="237"/>
      <c r="E39" s="237"/>
      <c r="F39" s="237"/>
      <c r="G39" s="237"/>
      <c r="H39" s="237"/>
      <c r="I39" s="204"/>
      <c r="J39" s="147"/>
      <c r="K39" s="183"/>
      <c r="L39" s="177"/>
      <c r="M39" s="177"/>
      <c r="N39" s="177"/>
      <c r="O39" s="177"/>
      <c r="P39" s="177"/>
    </row>
    <row r="40" spans="1:16" ht="15" customHeight="1">
      <c r="A40" s="237" t="s">
        <v>14</v>
      </c>
      <c r="B40" s="237"/>
      <c r="C40" s="237"/>
      <c r="D40" s="237"/>
      <c r="E40" s="237"/>
      <c r="F40" s="237"/>
      <c r="G40" s="237"/>
      <c r="H40" s="237"/>
      <c r="I40" s="204"/>
      <c r="J40" s="120"/>
      <c r="K40" s="177"/>
      <c r="L40" s="177"/>
      <c r="M40" s="177"/>
      <c r="N40" s="177"/>
      <c r="O40" s="177"/>
      <c r="P40" s="177"/>
    </row>
    <row r="41" spans="1:16" ht="16.5">
      <c r="A41" s="237" t="s">
        <v>15</v>
      </c>
      <c r="B41" s="237"/>
      <c r="C41" s="237"/>
      <c r="D41" s="237"/>
      <c r="E41" s="237"/>
      <c r="F41" s="237"/>
      <c r="G41" s="237"/>
      <c r="H41" s="237"/>
      <c r="I41" s="204"/>
      <c r="J41" s="147"/>
      <c r="K41" s="120"/>
      <c r="M41" s="120"/>
    </row>
    <row r="42" spans="1:16" ht="27.75" customHeight="1">
      <c r="A42" s="240" t="s">
        <v>16</v>
      </c>
      <c r="B42" s="240"/>
      <c r="C42" s="240"/>
      <c r="D42" s="240"/>
      <c r="E42" s="240"/>
      <c r="F42" s="240"/>
      <c r="G42" s="240"/>
      <c r="H42" s="240"/>
      <c r="I42" s="206"/>
      <c r="K42" s="120"/>
      <c r="M42" s="120"/>
    </row>
    <row r="43" spans="1:16" ht="15.75" customHeight="1">
      <c r="A43" s="240" t="s">
        <v>17</v>
      </c>
      <c r="B43" s="240"/>
      <c r="C43" s="240"/>
      <c r="D43" s="240"/>
      <c r="E43" s="240"/>
      <c r="F43" s="240"/>
      <c r="G43" s="240"/>
      <c r="H43" s="240"/>
      <c r="I43" s="206"/>
      <c r="K43" s="120"/>
      <c r="M43" s="120"/>
    </row>
    <row r="44" spans="1:16">
      <c r="A44" s="236"/>
      <c r="B44" s="236"/>
      <c r="C44" s="236"/>
      <c r="D44" s="236"/>
      <c r="E44" s="236"/>
      <c r="F44" s="236"/>
      <c r="G44" s="236"/>
      <c r="H44" s="236"/>
      <c r="K44" s="120"/>
      <c r="M44" s="120"/>
    </row>
    <row r="45" spans="1:16">
      <c r="A45" s="56" t="s">
        <v>47</v>
      </c>
      <c r="B45" s="57">
        <f t="shared" ref="B45:H45" si="7">SUM(B7:B14)</f>
        <v>2530</v>
      </c>
      <c r="C45" s="57">
        <f t="shared" si="7"/>
        <v>62</v>
      </c>
      <c r="D45" s="57">
        <f t="shared" si="7"/>
        <v>53</v>
      </c>
      <c r="E45" s="57">
        <f t="shared" si="7"/>
        <v>1855</v>
      </c>
      <c r="F45" s="57">
        <f t="shared" si="7"/>
        <v>180</v>
      </c>
      <c r="G45" s="57">
        <f t="shared" si="7"/>
        <v>4680</v>
      </c>
      <c r="H45" s="57">
        <f t="shared" si="7"/>
        <v>3801</v>
      </c>
      <c r="I45" s="57"/>
      <c r="K45" s="120"/>
      <c r="M45" s="120"/>
    </row>
    <row r="46" spans="1:16">
      <c r="B46" s="58" t="b">
        <f t="shared" ref="B46:H46" si="8">B45=B16</f>
        <v>1</v>
      </c>
      <c r="C46" s="58" t="b">
        <f t="shared" si="8"/>
        <v>1</v>
      </c>
      <c r="D46" s="58" t="b">
        <f t="shared" si="8"/>
        <v>1</v>
      </c>
      <c r="E46" s="58" t="b">
        <f t="shared" si="8"/>
        <v>1</v>
      </c>
      <c r="F46" s="58" t="b">
        <f t="shared" si="8"/>
        <v>1</v>
      </c>
      <c r="G46" s="58" t="b">
        <f t="shared" si="8"/>
        <v>1</v>
      </c>
      <c r="H46" s="58" t="b">
        <f t="shared" si="8"/>
        <v>1</v>
      </c>
      <c r="I46" s="58"/>
      <c r="K46" s="120"/>
    </row>
    <row r="47" spans="1:16">
      <c r="B47" s="57">
        <f t="shared" ref="B47:H47" si="9">SUM(B23:B30)</f>
        <v>3298</v>
      </c>
      <c r="C47" s="57">
        <f t="shared" si="9"/>
        <v>79</v>
      </c>
      <c r="D47" s="57">
        <f t="shared" si="9"/>
        <v>90</v>
      </c>
      <c r="E47" s="57">
        <f t="shared" si="9"/>
        <v>1066</v>
      </c>
      <c r="F47" s="57">
        <f t="shared" si="9"/>
        <v>154</v>
      </c>
      <c r="G47" s="57">
        <f t="shared" si="9"/>
        <v>4687</v>
      </c>
      <c r="H47" s="57">
        <f t="shared" si="9"/>
        <v>3730</v>
      </c>
      <c r="I47" s="57"/>
      <c r="K47" s="120"/>
    </row>
    <row r="48" spans="1:16">
      <c r="B48" s="58" t="b">
        <f t="shared" ref="B48:H48" si="10">B47=B32</f>
        <v>1</v>
      </c>
      <c r="C48" s="58" t="b">
        <f t="shared" si="10"/>
        <v>1</v>
      </c>
      <c r="D48" s="58" t="b">
        <f t="shared" si="10"/>
        <v>1</v>
      </c>
      <c r="E48" s="58" t="b">
        <f t="shared" si="10"/>
        <v>1</v>
      </c>
      <c r="F48" s="58" t="b">
        <f t="shared" si="10"/>
        <v>1</v>
      </c>
      <c r="G48" s="58" t="b">
        <f t="shared" si="10"/>
        <v>1</v>
      </c>
      <c r="H48" s="58" t="b">
        <f t="shared" si="10"/>
        <v>1</v>
      </c>
      <c r="I48" s="58"/>
      <c r="K48" s="120"/>
    </row>
    <row r="49" spans="11:12">
      <c r="K49" s="120"/>
    </row>
    <row r="50" spans="11:12">
      <c r="K50" s="120"/>
    </row>
    <row r="51" spans="11:12">
      <c r="L51" s="120"/>
    </row>
    <row r="52" spans="11:12">
      <c r="L52" s="120"/>
    </row>
    <row r="53" spans="11:12">
      <c r="L53" s="120"/>
    </row>
  </sheetData>
  <mergeCells count="9">
    <mergeCell ref="A44:H44"/>
    <mergeCell ref="A43:H43"/>
    <mergeCell ref="A1:H1"/>
    <mergeCell ref="A2:H2"/>
    <mergeCell ref="A3:H3"/>
    <mergeCell ref="A42:H42"/>
    <mergeCell ref="A41:H41"/>
    <mergeCell ref="A40:H40"/>
    <mergeCell ref="A39:H39"/>
  </mergeCells>
  <printOptions horizontalCentered="1"/>
  <pageMargins left="0.7" right="0.7" top="0.75" bottom="0.75" header="0.3" footer="0.3"/>
  <pageSetup scale="97" orientation="portrait" r:id="rId1"/>
  <ignoredErrors>
    <ignoredError sqref="E18 E34" formulaRange="1"/>
  </ignoredErrors>
</worksheet>
</file>

<file path=xl/worksheets/sheet3.xml><?xml version="1.0" encoding="utf-8"?>
<worksheet xmlns="http://schemas.openxmlformats.org/spreadsheetml/2006/main" xmlns:r="http://schemas.openxmlformats.org/officeDocument/2006/relationships">
  <sheetPr>
    <tabColor theme="9" tint="0.59999389629810485"/>
  </sheetPr>
  <dimension ref="A1:AB48"/>
  <sheetViews>
    <sheetView view="pageBreakPreview" zoomScaleNormal="100" zoomScaleSheetLayoutView="100" workbookViewId="0">
      <selection sqref="A1:H1"/>
    </sheetView>
  </sheetViews>
  <sheetFormatPr defaultRowHeight="15"/>
  <cols>
    <col min="1" max="1" width="21.140625" bestFit="1" customWidth="1"/>
    <col min="2" max="7" width="10.42578125" bestFit="1" customWidth="1"/>
    <col min="8" max="8" width="10" customWidth="1"/>
    <col min="9" max="9" width="12.85546875" bestFit="1" customWidth="1"/>
    <col min="10" max="10" width="16.42578125" customWidth="1"/>
    <col min="11" max="11" width="10.140625" style="49" customWidth="1"/>
    <col min="12" max="15" width="9.140625" customWidth="1"/>
    <col min="16" max="16" width="10.5703125" customWidth="1"/>
    <col min="17" max="17" width="11.28515625" style="49" customWidth="1"/>
    <col min="18" max="21" width="9.140625" customWidth="1"/>
    <col min="22" max="22" width="10.140625" customWidth="1"/>
    <col min="25" max="25" width="11.28515625" bestFit="1" customWidth="1"/>
    <col min="29" max="29" width="10.42578125" customWidth="1"/>
  </cols>
  <sheetData>
    <row r="1" spans="1:28" ht="15.75">
      <c r="A1" s="238" t="s">
        <v>18</v>
      </c>
      <c r="B1" s="238"/>
      <c r="C1" s="238"/>
      <c r="D1" s="238"/>
      <c r="E1" s="238"/>
      <c r="F1" s="238"/>
      <c r="G1" s="238"/>
      <c r="H1" s="238"/>
    </row>
    <row r="2" spans="1:28" ht="15.75">
      <c r="A2" s="238" t="s">
        <v>19</v>
      </c>
      <c r="B2" s="238"/>
      <c r="C2" s="238"/>
      <c r="D2" s="238"/>
      <c r="E2" s="238"/>
      <c r="F2" s="238"/>
      <c r="G2" s="238"/>
      <c r="H2" s="238"/>
      <c r="J2" s="192">
        <v>2000</v>
      </c>
      <c r="K2" s="190" t="s">
        <v>362</v>
      </c>
      <c r="L2" s="190" t="s">
        <v>364</v>
      </c>
      <c r="M2" s="190" t="s">
        <v>356</v>
      </c>
      <c r="N2" s="190" t="s">
        <v>357</v>
      </c>
      <c r="O2" s="68"/>
      <c r="Q2" s="68"/>
      <c r="S2" s="68"/>
      <c r="T2" s="67"/>
      <c r="U2" s="67"/>
      <c r="V2" s="67"/>
      <c r="W2" s="67"/>
      <c r="X2" s="67"/>
      <c r="Y2" s="67"/>
      <c r="AB2" s="32"/>
    </row>
    <row r="3" spans="1:28" ht="15.75">
      <c r="A3" s="238" t="s">
        <v>360</v>
      </c>
      <c r="B3" s="238"/>
      <c r="C3" s="238"/>
      <c r="D3" s="238"/>
      <c r="E3" s="238"/>
      <c r="F3" s="238"/>
      <c r="G3" s="238"/>
      <c r="H3" s="238"/>
      <c r="J3" s="176" t="s">
        <v>361</v>
      </c>
      <c r="K3" s="191">
        <v>1819046</v>
      </c>
      <c r="L3" s="188">
        <v>4680</v>
      </c>
      <c r="M3" s="188">
        <v>2744</v>
      </c>
      <c r="N3" s="189">
        <v>539</v>
      </c>
      <c r="O3" s="186"/>
      <c r="P3" s="68"/>
      <c r="Q3" s="67"/>
      <c r="R3" s="67"/>
      <c r="S3" s="67"/>
      <c r="T3" s="67"/>
      <c r="U3" s="67"/>
      <c r="V3" s="67"/>
      <c r="Y3" s="32"/>
    </row>
    <row r="4" spans="1:28" ht="9" customHeight="1">
      <c r="A4" s="1"/>
      <c r="B4" s="1"/>
      <c r="C4" s="1"/>
      <c r="D4" s="1"/>
      <c r="E4" s="1"/>
      <c r="F4" s="1"/>
      <c r="G4" s="1"/>
      <c r="H4" s="1"/>
      <c r="J4" s="68" t="s">
        <v>32</v>
      </c>
      <c r="K4" s="193">
        <v>130628</v>
      </c>
      <c r="L4" s="186">
        <v>250</v>
      </c>
      <c r="M4" s="186">
        <v>136</v>
      </c>
      <c r="N4" s="186">
        <v>43</v>
      </c>
      <c r="O4" s="186"/>
      <c r="P4" s="68"/>
      <c r="Q4" s="67"/>
      <c r="R4" s="67"/>
      <c r="S4" s="67"/>
      <c r="T4" s="67"/>
      <c r="U4" s="67"/>
      <c r="V4" s="67"/>
      <c r="Y4" s="32"/>
    </row>
    <row r="5" spans="1:28" ht="15.75">
      <c r="A5" s="7"/>
      <c r="B5" s="239" t="s">
        <v>26</v>
      </c>
      <c r="C5" s="239"/>
      <c r="D5" s="239"/>
      <c r="E5" s="239"/>
      <c r="F5" s="239"/>
      <c r="G5" s="239"/>
      <c r="H5" s="239"/>
      <c r="I5" s="49" t="s">
        <v>370</v>
      </c>
      <c r="J5" s="68" t="s">
        <v>33</v>
      </c>
      <c r="K5" s="193">
        <v>141171</v>
      </c>
      <c r="L5" s="186">
        <v>297</v>
      </c>
      <c r="M5" s="186">
        <v>149</v>
      </c>
      <c r="N5" s="186">
        <v>48</v>
      </c>
      <c r="O5" s="186"/>
      <c r="P5" s="68"/>
      <c r="Q5" s="67"/>
      <c r="R5" s="67"/>
      <c r="S5" s="67"/>
      <c r="T5" s="67"/>
      <c r="U5" s="67"/>
      <c r="V5" s="67"/>
      <c r="Y5" s="32"/>
    </row>
    <row r="6" spans="1:28" ht="15.75">
      <c r="A6" s="4"/>
      <c r="B6" s="29" t="s">
        <v>20</v>
      </c>
      <c r="C6" s="29" t="s">
        <v>21</v>
      </c>
      <c r="D6" s="29" t="s">
        <v>22</v>
      </c>
      <c r="E6" s="29" t="s">
        <v>23</v>
      </c>
      <c r="F6" s="29" t="s">
        <v>24</v>
      </c>
      <c r="G6" s="30" t="s">
        <v>25</v>
      </c>
      <c r="H6" s="31" t="s">
        <v>11</v>
      </c>
      <c r="I6" s="49"/>
      <c r="J6" s="68" t="s">
        <v>34</v>
      </c>
      <c r="K6" s="193">
        <v>147309</v>
      </c>
      <c r="L6" s="186">
        <v>361</v>
      </c>
      <c r="M6" s="186">
        <v>220</v>
      </c>
      <c r="N6" s="186">
        <v>24</v>
      </c>
      <c r="O6" s="186"/>
      <c r="P6" s="68"/>
      <c r="Q6" s="67"/>
      <c r="R6" s="67"/>
      <c r="S6" s="67"/>
      <c r="T6" s="67"/>
      <c r="U6" s="67"/>
      <c r="V6" s="67"/>
      <c r="Y6" s="32"/>
      <c r="Z6" s="33"/>
    </row>
    <row r="7" spans="1:28" ht="15.75">
      <c r="A7" s="26" t="s">
        <v>12</v>
      </c>
      <c r="B7" s="25"/>
      <c r="C7" s="25"/>
      <c r="D7" s="25"/>
      <c r="E7" s="25"/>
      <c r="F7" s="25"/>
      <c r="G7" s="25"/>
      <c r="H7" s="19"/>
      <c r="I7" s="49"/>
      <c r="J7" s="68" t="s">
        <v>48</v>
      </c>
      <c r="K7" s="193">
        <v>145751</v>
      </c>
      <c r="L7" s="186">
        <v>365</v>
      </c>
      <c r="M7" s="186">
        <v>211</v>
      </c>
      <c r="N7" s="186">
        <v>40</v>
      </c>
      <c r="O7" s="186"/>
      <c r="P7" s="68"/>
      <c r="Q7"/>
      <c r="Z7" s="32"/>
    </row>
    <row r="8" spans="1:28" ht="15.75">
      <c r="A8" s="137" t="s">
        <v>356</v>
      </c>
      <c r="B8" s="50">
        <f>SUM(M4:M6)</f>
        <v>505</v>
      </c>
      <c r="C8" s="50">
        <f>SUM(M7)</f>
        <v>211</v>
      </c>
      <c r="D8" s="50">
        <f>SUM(M8)</f>
        <v>205</v>
      </c>
      <c r="E8" s="50">
        <f>SUM(M9:M15)</f>
        <v>944</v>
      </c>
      <c r="F8" s="50">
        <f>SUM(M16:M18)</f>
        <v>549</v>
      </c>
      <c r="G8" s="50">
        <f>SUM(M19:M21)</f>
        <v>330</v>
      </c>
      <c r="H8" s="52">
        <f>SUM(B8:G8)</f>
        <v>2744</v>
      </c>
      <c r="I8" s="49" t="b">
        <f>SUM(B8:G8)=H8</f>
        <v>1</v>
      </c>
      <c r="J8" s="68" t="s">
        <v>49</v>
      </c>
      <c r="K8" s="193">
        <v>121291</v>
      </c>
      <c r="L8" s="186">
        <v>298</v>
      </c>
      <c r="M8" s="186">
        <v>205</v>
      </c>
      <c r="N8" s="186">
        <v>24</v>
      </c>
      <c r="O8" s="186"/>
      <c r="P8" s="68"/>
      <c r="Q8"/>
      <c r="Z8" s="32"/>
    </row>
    <row r="9" spans="1:28" ht="15.75">
      <c r="A9" s="137" t="s">
        <v>357</v>
      </c>
      <c r="B9" s="50">
        <f>SUM(N4:N6)</f>
        <v>115</v>
      </c>
      <c r="C9" s="50">
        <f>SUM(N7)</f>
        <v>40</v>
      </c>
      <c r="D9" s="50">
        <f>SUM(N8)</f>
        <v>24</v>
      </c>
      <c r="E9" s="50">
        <f>SUM(N9:N15)</f>
        <v>133</v>
      </c>
      <c r="F9" s="50">
        <f>SUM(N16:N18)</f>
        <v>137</v>
      </c>
      <c r="G9" s="50">
        <f>SUM(N19:N21)</f>
        <v>90</v>
      </c>
      <c r="H9" s="52">
        <f t="shared" ref="H9:H15" si="0">SUM(B9:G9)</f>
        <v>539</v>
      </c>
      <c r="I9" s="49" t="b">
        <f>SUM(B9:G9)=H9</f>
        <v>1</v>
      </c>
      <c r="J9" s="68" t="s">
        <v>365</v>
      </c>
      <c r="K9" s="193">
        <v>234091</v>
      </c>
      <c r="L9" s="186">
        <v>552</v>
      </c>
      <c r="M9" s="186">
        <v>382</v>
      </c>
      <c r="N9" s="186">
        <v>65</v>
      </c>
      <c r="O9" s="186"/>
      <c r="P9" s="68"/>
      <c r="Q9"/>
      <c r="Z9" s="32"/>
    </row>
    <row r="10" spans="1:28" s="68" customFormat="1" ht="15.75">
      <c r="A10" s="137" t="s">
        <v>382</v>
      </c>
      <c r="B10" s="139" t="s">
        <v>387</v>
      </c>
      <c r="C10" s="139" t="s">
        <v>387</v>
      </c>
      <c r="D10" s="139" t="s">
        <v>387</v>
      </c>
      <c r="E10" s="139" t="s">
        <v>387</v>
      </c>
      <c r="F10" s="139" t="s">
        <v>387</v>
      </c>
      <c r="G10" s="139" t="s">
        <v>387</v>
      </c>
      <c r="H10" s="217" t="s">
        <v>387</v>
      </c>
      <c r="I10" s="49"/>
      <c r="K10" s="193"/>
      <c r="L10" s="186"/>
      <c r="M10" s="186"/>
      <c r="N10" s="186"/>
      <c r="O10" s="186"/>
      <c r="Z10" s="32"/>
    </row>
    <row r="11" spans="1:28" s="68" customFormat="1" ht="15.75">
      <c r="A11" s="137" t="s">
        <v>383</v>
      </c>
      <c r="B11" s="139" t="s">
        <v>387</v>
      </c>
      <c r="C11" s="139" t="s">
        <v>387</v>
      </c>
      <c r="D11" s="139" t="s">
        <v>387</v>
      </c>
      <c r="E11" s="139" t="s">
        <v>387</v>
      </c>
      <c r="F11" s="139" t="s">
        <v>387</v>
      </c>
      <c r="G11" s="139" t="s">
        <v>387</v>
      </c>
      <c r="H11" s="217" t="s">
        <v>387</v>
      </c>
      <c r="I11" s="49"/>
      <c r="K11" s="193"/>
      <c r="L11" s="186"/>
      <c r="M11" s="186"/>
      <c r="N11" s="186"/>
      <c r="O11" s="186"/>
      <c r="Z11" s="32"/>
    </row>
    <row r="12" spans="1:28" s="68" customFormat="1" ht="15.75">
      <c r="A12" s="137" t="s">
        <v>384</v>
      </c>
      <c r="B12" s="139" t="s">
        <v>387</v>
      </c>
      <c r="C12" s="139" t="s">
        <v>387</v>
      </c>
      <c r="D12" s="139" t="s">
        <v>387</v>
      </c>
      <c r="E12" s="139" t="s">
        <v>387</v>
      </c>
      <c r="F12" s="139" t="s">
        <v>387</v>
      </c>
      <c r="G12" s="139" t="s">
        <v>387</v>
      </c>
      <c r="H12" s="217" t="s">
        <v>387</v>
      </c>
      <c r="I12" s="49"/>
      <c r="K12" s="193"/>
      <c r="L12" s="186"/>
      <c r="M12" s="186"/>
      <c r="N12" s="186"/>
      <c r="O12" s="186"/>
      <c r="Z12" s="32"/>
    </row>
    <row r="13" spans="1:28" s="68" customFormat="1" ht="15.75">
      <c r="A13" s="137" t="s">
        <v>385</v>
      </c>
      <c r="B13" s="139" t="s">
        <v>387</v>
      </c>
      <c r="C13" s="139" t="s">
        <v>387</v>
      </c>
      <c r="D13" s="139" t="s">
        <v>387</v>
      </c>
      <c r="E13" s="139" t="s">
        <v>387</v>
      </c>
      <c r="F13" s="139" t="s">
        <v>387</v>
      </c>
      <c r="G13" s="139" t="s">
        <v>387</v>
      </c>
      <c r="H13" s="217" t="s">
        <v>387</v>
      </c>
      <c r="I13" s="49"/>
      <c r="K13" s="193"/>
      <c r="L13" s="186"/>
      <c r="M13" s="186"/>
      <c r="N13" s="186"/>
      <c r="O13" s="186"/>
      <c r="Z13" s="32"/>
    </row>
    <row r="14" spans="1:28" s="68" customFormat="1" ht="15.75">
      <c r="A14" s="137" t="s">
        <v>386</v>
      </c>
      <c r="B14" s="139" t="s">
        <v>387</v>
      </c>
      <c r="C14" s="139" t="s">
        <v>387</v>
      </c>
      <c r="D14" s="139" t="s">
        <v>387</v>
      </c>
      <c r="E14" s="139" t="s">
        <v>387</v>
      </c>
      <c r="F14" s="139" t="s">
        <v>387</v>
      </c>
      <c r="G14" s="139" t="s">
        <v>387</v>
      </c>
      <c r="H14" s="217" t="s">
        <v>387</v>
      </c>
      <c r="I14" s="49"/>
      <c r="K14" s="193"/>
      <c r="L14" s="186"/>
      <c r="M14" s="186"/>
      <c r="N14" s="186"/>
      <c r="O14" s="186"/>
      <c r="Z14" s="32"/>
    </row>
    <row r="15" spans="1:28" ht="15.75">
      <c r="A15" s="27" t="s">
        <v>342</v>
      </c>
      <c r="B15" s="53">
        <f t="shared" ref="B15:G15" si="1">B17-SUM(B8:B9)</f>
        <v>288</v>
      </c>
      <c r="C15" s="53">
        <f t="shared" si="1"/>
        <v>114</v>
      </c>
      <c r="D15" s="53">
        <f t="shared" si="1"/>
        <v>69</v>
      </c>
      <c r="E15" s="53">
        <f t="shared" si="1"/>
        <v>360</v>
      </c>
      <c r="F15" s="53">
        <f t="shared" si="1"/>
        <v>338</v>
      </c>
      <c r="G15" s="53">
        <f t="shared" si="1"/>
        <v>228</v>
      </c>
      <c r="H15" s="54">
        <f t="shared" si="0"/>
        <v>1397</v>
      </c>
      <c r="I15" s="49"/>
      <c r="J15" s="68" t="s">
        <v>366</v>
      </c>
      <c r="K15" s="193">
        <v>282009</v>
      </c>
      <c r="L15" s="186">
        <v>885</v>
      </c>
      <c r="M15" s="186">
        <v>562</v>
      </c>
      <c r="N15" s="186">
        <v>68</v>
      </c>
      <c r="O15" s="186"/>
      <c r="P15" s="68"/>
      <c r="Q15"/>
      <c r="Z15" s="32"/>
    </row>
    <row r="16" spans="1:28" ht="9" customHeight="1">
      <c r="A16" s="25"/>
      <c r="B16" s="50"/>
      <c r="C16" s="50"/>
      <c r="D16" s="50"/>
      <c r="E16" s="50"/>
      <c r="F16" s="50"/>
      <c r="G16" s="50"/>
      <c r="H16" s="52"/>
      <c r="I16" s="218">
        <f>SUM(B17:G17)</f>
        <v>4680</v>
      </c>
      <c r="J16" s="68" t="s">
        <v>367</v>
      </c>
      <c r="K16" s="193">
        <v>245819</v>
      </c>
      <c r="L16" s="186">
        <v>583</v>
      </c>
      <c r="M16" s="186">
        <v>331</v>
      </c>
      <c r="N16" s="186">
        <v>73</v>
      </c>
      <c r="O16" s="186"/>
      <c r="P16" s="68"/>
      <c r="Q16"/>
      <c r="Z16" s="32"/>
    </row>
    <row r="17" spans="1:26" ht="15.75">
      <c r="A17" s="25" t="s">
        <v>358</v>
      </c>
      <c r="B17" s="51">
        <f>SUM(L4:L6)</f>
        <v>908</v>
      </c>
      <c r="C17" s="51">
        <f>SUM(L7)</f>
        <v>365</v>
      </c>
      <c r="D17" s="51">
        <f>SUM(L8)</f>
        <v>298</v>
      </c>
      <c r="E17" s="51">
        <f>SUM(L9:L15)</f>
        <v>1437</v>
      </c>
      <c r="F17" s="51">
        <f>SUM(L16:L18)</f>
        <v>1024</v>
      </c>
      <c r="G17" s="51">
        <f>SUM(L19:L21)</f>
        <v>648</v>
      </c>
      <c r="H17" s="55">
        <f>SUM(H8:H15)</f>
        <v>4680</v>
      </c>
      <c r="I17" s="49" t="b">
        <f>SUM(B17:G17)=H17</f>
        <v>1</v>
      </c>
      <c r="J17" s="68" t="s">
        <v>41</v>
      </c>
      <c r="K17" s="193">
        <v>87140</v>
      </c>
      <c r="L17" s="186">
        <v>219</v>
      </c>
      <c r="M17" s="186">
        <v>102</v>
      </c>
      <c r="N17" s="186">
        <v>35</v>
      </c>
      <c r="O17" s="186"/>
      <c r="P17" s="68"/>
      <c r="Q17"/>
      <c r="Z17" s="32"/>
    </row>
    <row r="18" spans="1:26" ht="15.75">
      <c r="A18" s="27" t="s">
        <v>343</v>
      </c>
      <c r="B18" s="170">
        <f>B17/$H$17</f>
        <v>0.19401709401709402</v>
      </c>
      <c r="C18" s="170">
        <f t="shared" ref="C18:G18" si="2">C17/$H$17</f>
        <v>7.7991452991452992E-2</v>
      </c>
      <c r="D18" s="170">
        <f t="shared" si="2"/>
        <v>6.3675213675213671E-2</v>
      </c>
      <c r="E18" s="170">
        <f t="shared" si="2"/>
        <v>0.30705128205128207</v>
      </c>
      <c r="F18" s="170">
        <f t="shared" si="2"/>
        <v>0.2188034188034188</v>
      </c>
      <c r="G18" s="170">
        <f t="shared" si="2"/>
        <v>0.13846153846153847</v>
      </c>
      <c r="H18" s="171">
        <f>SUM(B18:G18)</f>
        <v>1</v>
      </c>
      <c r="I18" s="219">
        <f>SUM(B18:G18)</f>
        <v>1</v>
      </c>
      <c r="J18" s="68" t="s">
        <v>50</v>
      </c>
      <c r="K18" s="193">
        <v>71612</v>
      </c>
      <c r="L18" s="186">
        <v>222</v>
      </c>
      <c r="M18" s="186">
        <v>116</v>
      </c>
      <c r="N18" s="186">
        <v>29</v>
      </c>
      <c r="O18" s="186"/>
      <c r="P18" s="68"/>
      <c r="Q18"/>
    </row>
    <row r="19" spans="1:26" ht="9" customHeight="1">
      <c r="A19" s="25"/>
      <c r="B19" s="50"/>
      <c r="C19" s="50"/>
      <c r="D19" s="50"/>
      <c r="E19" s="50"/>
      <c r="F19" s="50"/>
      <c r="G19" s="50"/>
      <c r="H19" s="52"/>
      <c r="I19" s="218">
        <f>SUM(B20:G20)</f>
        <v>1819046</v>
      </c>
      <c r="J19" s="68" t="s">
        <v>368</v>
      </c>
      <c r="K19" s="193">
        <v>117745</v>
      </c>
      <c r="L19" s="186">
        <v>367</v>
      </c>
      <c r="M19" s="186">
        <v>175</v>
      </c>
      <c r="N19" s="186">
        <v>52</v>
      </c>
      <c r="O19" s="186"/>
      <c r="P19" s="68"/>
      <c r="Q19"/>
    </row>
    <row r="20" spans="1:26" ht="15.75">
      <c r="A20" s="25" t="s">
        <v>359</v>
      </c>
      <c r="B20" s="51">
        <f>SUM(K4:K6)</f>
        <v>419108</v>
      </c>
      <c r="C20" s="51">
        <f>SUM(K7)</f>
        <v>145751</v>
      </c>
      <c r="D20" s="51">
        <f>SUM(K8)</f>
        <v>121291</v>
      </c>
      <c r="E20" s="51">
        <f>SUM(K9:K15)</f>
        <v>516100</v>
      </c>
      <c r="F20" s="51">
        <f>SUM(K16:K18)</f>
        <v>404571</v>
      </c>
      <c r="G20" s="51">
        <f>SUM(K19:K21)</f>
        <v>212225</v>
      </c>
      <c r="H20" s="55">
        <f>K3</f>
        <v>1819046</v>
      </c>
      <c r="I20" s="49" t="b">
        <f>SUM(B20:G20)=H20</f>
        <v>1</v>
      </c>
      <c r="J20" s="68" t="s">
        <v>369</v>
      </c>
      <c r="K20" s="193">
        <v>71174</v>
      </c>
      <c r="L20" s="186">
        <v>186</v>
      </c>
      <c r="M20" s="186">
        <v>94</v>
      </c>
      <c r="N20" s="186">
        <v>29</v>
      </c>
      <c r="O20" s="186"/>
      <c r="P20" s="68"/>
      <c r="Q20"/>
    </row>
    <row r="21" spans="1:26" ht="15.75">
      <c r="A21" s="27" t="s">
        <v>343</v>
      </c>
      <c r="B21" s="170">
        <f>B20/$H$20</f>
        <v>0.2303998909318401</v>
      </c>
      <c r="C21" s="170">
        <f t="shared" ref="C21:G21" si="3">C20/$H$20</f>
        <v>8.0124966603373413E-2</v>
      </c>
      <c r="D21" s="170">
        <f t="shared" si="3"/>
        <v>6.6678357776548805E-2</v>
      </c>
      <c r="E21" s="170">
        <f t="shared" si="3"/>
        <v>0.28372014781374411</v>
      </c>
      <c r="F21" s="170">
        <f t="shared" si="3"/>
        <v>0.22240833931632295</v>
      </c>
      <c r="G21" s="170">
        <f t="shared" si="3"/>
        <v>0.1166682975581706</v>
      </c>
      <c r="H21" s="171">
        <f>SUM(B21:G21)</f>
        <v>1</v>
      </c>
      <c r="I21" s="219">
        <f>SUM(B21:G21)</f>
        <v>1</v>
      </c>
      <c r="J21" s="68" t="s">
        <v>45</v>
      </c>
      <c r="K21" s="193">
        <v>23306</v>
      </c>
      <c r="L21" s="186">
        <v>95</v>
      </c>
      <c r="M21" s="186">
        <v>61</v>
      </c>
      <c r="N21" s="194">
        <v>9</v>
      </c>
      <c r="O21" s="186"/>
      <c r="P21" s="68"/>
      <c r="Q21"/>
    </row>
    <row r="22" spans="1:26" ht="9" customHeight="1">
      <c r="A22" s="18"/>
      <c r="B22" s="18"/>
      <c r="C22" s="18"/>
      <c r="D22" s="18"/>
      <c r="E22" s="18"/>
      <c r="F22" s="18"/>
      <c r="G22" s="18"/>
      <c r="H22" s="20"/>
      <c r="I22" s="49"/>
      <c r="K22" s="61"/>
      <c r="L22" s="186"/>
      <c r="M22" s="186"/>
      <c r="N22" s="186"/>
      <c r="O22" s="186"/>
      <c r="S22" s="68"/>
    </row>
    <row r="23" spans="1:26" ht="15.75">
      <c r="A23" s="26" t="s">
        <v>13</v>
      </c>
      <c r="B23" s="25"/>
      <c r="C23" s="25"/>
      <c r="D23" s="25"/>
      <c r="E23" s="25"/>
      <c r="F23" s="25"/>
      <c r="G23" s="25"/>
      <c r="H23" s="19"/>
      <c r="I23" s="49"/>
      <c r="J23" s="192">
        <v>2010</v>
      </c>
      <c r="K23" s="190" t="s">
        <v>362</v>
      </c>
      <c r="L23" s="190" t="s">
        <v>364</v>
      </c>
      <c r="M23" s="190" t="s">
        <v>356</v>
      </c>
      <c r="N23" s="190" t="s">
        <v>357</v>
      </c>
      <c r="S23" s="68"/>
    </row>
    <row r="24" spans="1:26" ht="15.75">
      <c r="A24" s="137" t="s">
        <v>356</v>
      </c>
      <c r="B24" s="50">
        <f>SUM(M25:M32)</f>
        <v>483</v>
      </c>
      <c r="C24" s="50">
        <f>SUM(M33)</f>
        <v>168</v>
      </c>
      <c r="D24" s="50">
        <f>SUM(M34)</f>
        <v>202</v>
      </c>
      <c r="E24" s="50">
        <f>SUM(M35:M38)</f>
        <v>886</v>
      </c>
      <c r="F24" s="50">
        <f>SUM(M39:M42)</f>
        <v>743</v>
      </c>
      <c r="G24" s="50">
        <f>SUM(M43:M47)</f>
        <v>366</v>
      </c>
      <c r="H24" s="52">
        <f t="shared" ref="H24:H25" si="4">SUM(B24:G24)</f>
        <v>2848</v>
      </c>
      <c r="I24" s="49" t="b">
        <f>SUM(B24:G24)=H24</f>
        <v>1</v>
      </c>
      <c r="J24" s="187" t="s">
        <v>361</v>
      </c>
      <c r="K24" s="191">
        <v>2059179</v>
      </c>
      <c r="L24" s="188">
        <v>4687</v>
      </c>
      <c r="M24" s="188">
        <v>2848</v>
      </c>
      <c r="N24" s="189">
        <v>446</v>
      </c>
      <c r="R24" s="68"/>
      <c r="S24" s="68"/>
    </row>
    <row r="25" spans="1:26" ht="15.75">
      <c r="A25" s="137" t="s">
        <v>357</v>
      </c>
      <c r="B25" s="50">
        <f>SUM(N25:N32)</f>
        <v>80</v>
      </c>
      <c r="C25" s="50">
        <f>SUM(N33)</f>
        <v>37</v>
      </c>
      <c r="D25" s="50">
        <f>SUM(N34)</f>
        <v>10</v>
      </c>
      <c r="E25" s="50">
        <f>SUM(N35:N38)</f>
        <v>85</v>
      </c>
      <c r="F25" s="50">
        <f>SUM(N39:N42)</f>
        <v>140</v>
      </c>
      <c r="G25" s="50">
        <f>SUM(N43:O47)</f>
        <v>94</v>
      </c>
      <c r="H25" s="52">
        <f t="shared" si="4"/>
        <v>446</v>
      </c>
      <c r="I25" s="49" t="b">
        <f>SUM(B25:G25)=H25</f>
        <v>1</v>
      </c>
      <c r="J25" s="184" t="s">
        <v>32</v>
      </c>
      <c r="K25" s="185">
        <v>144981</v>
      </c>
      <c r="L25" s="186">
        <v>266</v>
      </c>
      <c r="M25" s="186">
        <v>163</v>
      </c>
      <c r="N25" s="186">
        <v>13</v>
      </c>
      <c r="R25" s="68"/>
      <c r="S25" s="68"/>
    </row>
    <row r="26" spans="1:26" s="68" customFormat="1" ht="15.75">
      <c r="A26" s="137" t="s">
        <v>382</v>
      </c>
      <c r="B26" s="50">
        <v>40</v>
      </c>
      <c r="C26" s="50">
        <v>12</v>
      </c>
      <c r="D26" s="50">
        <v>10</v>
      </c>
      <c r="E26" s="50">
        <v>35</v>
      </c>
      <c r="F26" s="50">
        <v>30</v>
      </c>
      <c r="G26" s="50">
        <v>61</v>
      </c>
      <c r="H26" s="52">
        <f>SUM(B26:G26)</f>
        <v>188</v>
      </c>
      <c r="I26" s="49"/>
      <c r="J26" s="184"/>
      <c r="K26" s="185"/>
      <c r="L26" s="186"/>
      <c r="M26" s="186"/>
      <c r="N26" s="186"/>
      <c r="Q26" s="49"/>
    </row>
    <row r="27" spans="1:26" s="68" customFormat="1" ht="15.75">
      <c r="A27" s="137" t="s">
        <v>383</v>
      </c>
      <c r="B27" s="50">
        <v>29</v>
      </c>
      <c r="C27" s="50">
        <v>6</v>
      </c>
      <c r="D27" s="50">
        <v>9</v>
      </c>
      <c r="E27" s="50">
        <v>21</v>
      </c>
      <c r="F27" s="50">
        <v>31</v>
      </c>
      <c r="G27" s="50">
        <v>22</v>
      </c>
      <c r="H27" s="52">
        <f t="shared" ref="H27:H30" si="5">SUM(B27:G27)</f>
        <v>118</v>
      </c>
      <c r="I27" s="49"/>
      <c r="J27" s="184"/>
      <c r="K27" s="185"/>
      <c r="L27" s="186"/>
      <c r="M27" s="186"/>
      <c r="N27" s="186"/>
      <c r="Q27" s="49"/>
    </row>
    <row r="28" spans="1:26" s="68" customFormat="1" ht="15.75">
      <c r="A28" s="137" t="s">
        <v>384</v>
      </c>
      <c r="B28" s="50">
        <v>0</v>
      </c>
      <c r="C28" s="50">
        <v>0</v>
      </c>
      <c r="D28" s="50">
        <v>0</v>
      </c>
      <c r="E28" s="50">
        <v>0</v>
      </c>
      <c r="F28" s="50">
        <v>2</v>
      </c>
      <c r="G28" s="50">
        <v>5</v>
      </c>
      <c r="H28" s="52">
        <f t="shared" si="5"/>
        <v>7</v>
      </c>
      <c r="I28" s="49"/>
      <c r="J28" s="184"/>
      <c r="K28" s="185"/>
      <c r="L28" s="186"/>
      <c r="M28" s="186"/>
      <c r="N28" s="186"/>
      <c r="Q28" s="49"/>
    </row>
    <row r="29" spans="1:26" s="68" customFormat="1" ht="15.75">
      <c r="A29" s="137" t="s">
        <v>385</v>
      </c>
      <c r="B29" s="50">
        <v>1</v>
      </c>
      <c r="C29" s="50">
        <v>0</v>
      </c>
      <c r="D29" s="50">
        <v>0</v>
      </c>
      <c r="E29" s="50">
        <v>2</v>
      </c>
      <c r="F29" s="50">
        <v>8</v>
      </c>
      <c r="G29" s="50">
        <v>12</v>
      </c>
      <c r="H29" s="52">
        <f t="shared" si="5"/>
        <v>23</v>
      </c>
      <c r="I29" s="49"/>
      <c r="J29" s="184"/>
      <c r="K29" s="185"/>
      <c r="L29" s="186"/>
      <c r="M29" s="186"/>
      <c r="N29" s="186"/>
      <c r="Q29" s="49"/>
    </row>
    <row r="30" spans="1:26" s="68" customFormat="1" ht="15.75">
      <c r="A30" s="137" t="s">
        <v>386</v>
      </c>
      <c r="B30" s="50">
        <v>33</v>
      </c>
      <c r="C30" s="50">
        <v>11</v>
      </c>
      <c r="D30" s="50">
        <v>5</v>
      </c>
      <c r="E30" s="50">
        <v>24</v>
      </c>
      <c r="F30" s="50">
        <v>42</v>
      </c>
      <c r="G30" s="50">
        <v>26</v>
      </c>
      <c r="H30" s="52">
        <f t="shared" si="5"/>
        <v>141</v>
      </c>
      <c r="I30" s="49"/>
      <c r="J30" s="184"/>
      <c r="K30" s="185"/>
      <c r="L30" s="186"/>
      <c r="M30" s="186"/>
      <c r="N30" s="186"/>
      <c r="Q30" s="49"/>
    </row>
    <row r="31" spans="1:26" ht="15.75">
      <c r="A31" s="27" t="s">
        <v>342</v>
      </c>
      <c r="B31" s="53">
        <f t="shared" ref="B31:H31" si="6">B33-SUM(B24:B30)</f>
        <v>170</v>
      </c>
      <c r="C31" s="53">
        <f t="shared" si="6"/>
        <v>53</v>
      </c>
      <c r="D31" s="53">
        <f t="shared" si="6"/>
        <v>42</v>
      </c>
      <c r="E31" s="53">
        <f t="shared" si="6"/>
        <v>166</v>
      </c>
      <c r="F31" s="53">
        <f t="shared" si="6"/>
        <v>343</v>
      </c>
      <c r="G31" s="53">
        <f t="shared" si="6"/>
        <v>142</v>
      </c>
      <c r="H31" s="54">
        <f t="shared" si="6"/>
        <v>916</v>
      </c>
      <c r="I31" s="218">
        <f>SUM(B33:G33)</f>
        <v>4687</v>
      </c>
      <c r="J31" s="184" t="s">
        <v>33</v>
      </c>
      <c r="K31" s="185">
        <v>143308</v>
      </c>
      <c r="L31" s="186">
        <v>308</v>
      </c>
      <c r="M31" s="186">
        <v>176</v>
      </c>
      <c r="N31" s="186">
        <v>36</v>
      </c>
      <c r="R31" s="68"/>
      <c r="S31" s="68"/>
    </row>
    <row r="32" spans="1:26" ht="8.25" customHeight="1">
      <c r="A32" s="25"/>
      <c r="B32" s="50"/>
      <c r="C32" s="50"/>
      <c r="D32" s="50"/>
      <c r="E32" s="50"/>
      <c r="F32" s="50"/>
      <c r="G32" s="50"/>
      <c r="H32" s="52"/>
      <c r="I32" s="218">
        <f>SUM(H24:H31)</f>
        <v>4687</v>
      </c>
      <c r="J32" s="184" t="s">
        <v>34</v>
      </c>
      <c r="K32" s="185">
        <v>141691</v>
      </c>
      <c r="L32" s="186">
        <v>262</v>
      </c>
      <c r="M32" s="186">
        <v>144</v>
      </c>
      <c r="N32" s="186">
        <v>31</v>
      </c>
      <c r="R32" s="68"/>
      <c r="S32" s="68"/>
    </row>
    <row r="33" spans="1:19" ht="15.75">
      <c r="A33" s="25" t="s">
        <v>358</v>
      </c>
      <c r="B33" s="51">
        <f>SUM(L25:L32)</f>
        <v>836</v>
      </c>
      <c r="C33" s="51">
        <f>SUM(L33)</f>
        <v>287</v>
      </c>
      <c r="D33" s="51">
        <f>SUM(L34)</f>
        <v>278</v>
      </c>
      <c r="E33" s="51">
        <f>SUM(L35:L38)</f>
        <v>1219</v>
      </c>
      <c r="F33" s="51">
        <f>SUM(L39:L42)</f>
        <v>1339</v>
      </c>
      <c r="G33" s="51">
        <f>SUM(L43:L48)</f>
        <v>728</v>
      </c>
      <c r="H33" s="55">
        <f>L24</f>
        <v>4687</v>
      </c>
      <c r="I33" s="49" t="b">
        <f>SUM(B33:G33)=H33</f>
        <v>1</v>
      </c>
      <c r="J33" s="184" t="s">
        <v>48</v>
      </c>
      <c r="K33" s="185">
        <v>149861</v>
      </c>
      <c r="L33" s="186">
        <v>287</v>
      </c>
      <c r="M33" s="186">
        <v>168</v>
      </c>
      <c r="N33" s="186">
        <v>37</v>
      </c>
      <c r="R33" s="68"/>
      <c r="S33" s="68"/>
    </row>
    <row r="34" spans="1:19" ht="15.75">
      <c r="A34" s="27" t="s">
        <v>343</v>
      </c>
      <c r="B34" s="170">
        <f>B33/$H$33</f>
        <v>0.17836569234051633</v>
      </c>
      <c r="C34" s="170">
        <f t="shared" ref="C34:G34" si="7">C33/$H$33</f>
        <v>6.1233198207808835E-2</v>
      </c>
      <c r="D34" s="170">
        <f t="shared" si="7"/>
        <v>5.9312993385961167E-2</v>
      </c>
      <c r="E34" s="170">
        <f t="shared" si="7"/>
        <v>0.26008107531470026</v>
      </c>
      <c r="F34" s="170">
        <f t="shared" si="7"/>
        <v>0.28568380627266909</v>
      </c>
      <c r="G34" s="170">
        <f t="shared" si="7"/>
        <v>0.15532323447834437</v>
      </c>
      <c r="H34" s="171">
        <f>SUM(B34:G34)</f>
        <v>1</v>
      </c>
      <c r="I34" s="219">
        <f>SUM(B34:G34)</f>
        <v>1</v>
      </c>
      <c r="J34" s="184" t="s">
        <v>49</v>
      </c>
      <c r="K34" s="185">
        <v>142370</v>
      </c>
      <c r="L34" s="186">
        <v>278</v>
      </c>
      <c r="M34" s="186">
        <v>202</v>
      </c>
      <c r="N34" s="186">
        <v>10</v>
      </c>
      <c r="R34" s="68"/>
      <c r="S34" s="68"/>
    </row>
    <row r="35" spans="1:19" ht="9" customHeight="1">
      <c r="A35" s="25"/>
      <c r="B35" s="50"/>
      <c r="C35" s="50"/>
      <c r="D35" s="50"/>
      <c r="E35" s="50"/>
      <c r="F35" s="50"/>
      <c r="G35" s="50"/>
      <c r="H35" s="55"/>
      <c r="I35" s="218">
        <f>SUM(B36:G36)</f>
        <v>2059179</v>
      </c>
      <c r="J35" s="184" t="s">
        <v>35</v>
      </c>
      <c r="K35" s="185">
        <v>139678</v>
      </c>
      <c r="L35" s="186">
        <v>338</v>
      </c>
      <c r="M35" s="186">
        <v>264</v>
      </c>
      <c r="N35" s="186">
        <v>20</v>
      </c>
      <c r="R35" s="68"/>
      <c r="S35" s="68"/>
    </row>
    <row r="36" spans="1:19" ht="15.75">
      <c r="A36" s="25" t="s">
        <v>359</v>
      </c>
      <c r="B36" s="51">
        <f>SUM(K25:K32)</f>
        <v>429980</v>
      </c>
      <c r="C36" s="51">
        <f>SUM(K33)</f>
        <v>149861</v>
      </c>
      <c r="D36" s="51">
        <f>SUM(K34)</f>
        <v>142370</v>
      </c>
      <c r="E36" s="51">
        <f>SUM(K35:K38)</f>
        <v>515768</v>
      </c>
      <c r="F36" s="51">
        <f>SUM(K39:K42)</f>
        <v>548945</v>
      </c>
      <c r="G36" s="51">
        <f>SUM(K43:K47)</f>
        <v>272255</v>
      </c>
      <c r="H36" s="55">
        <f>K24</f>
        <v>2059179</v>
      </c>
      <c r="I36" s="49" t="b">
        <f>SUM(B36:G36)=H36</f>
        <v>1</v>
      </c>
      <c r="J36" s="184" t="s">
        <v>36</v>
      </c>
      <c r="K36" s="185">
        <v>127567</v>
      </c>
      <c r="L36" s="186">
        <v>332</v>
      </c>
      <c r="M36" s="186">
        <v>251</v>
      </c>
      <c r="N36" s="186">
        <v>11</v>
      </c>
      <c r="R36" s="68"/>
      <c r="S36" s="68"/>
    </row>
    <row r="37" spans="1:19" ht="15.75">
      <c r="A37" s="27" t="s">
        <v>343</v>
      </c>
      <c r="B37" s="170">
        <f>B36/$H$36</f>
        <v>0.20881137579588757</v>
      </c>
      <c r="C37" s="170">
        <f t="shared" ref="C37:G37" si="8">C36/$H$36</f>
        <v>7.2777063091649635E-2</v>
      </c>
      <c r="D37" s="170">
        <f t="shared" si="8"/>
        <v>6.9139205479465365E-2</v>
      </c>
      <c r="E37" s="170">
        <f t="shared" si="8"/>
        <v>0.25047263982392981</v>
      </c>
      <c r="F37" s="170">
        <f t="shared" si="8"/>
        <v>0.26658440087044399</v>
      </c>
      <c r="G37" s="170">
        <f t="shared" si="8"/>
        <v>0.1322153149386236</v>
      </c>
      <c r="H37" s="171">
        <f>SUM(B37:G37)</f>
        <v>0.99999999999999989</v>
      </c>
      <c r="I37" s="219">
        <f>SUM(B37:G37)</f>
        <v>0.99999999999999989</v>
      </c>
      <c r="J37" s="184" t="s">
        <v>37</v>
      </c>
      <c r="K37" s="185">
        <v>123303</v>
      </c>
      <c r="L37" s="186">
        <v>264</v>
      </c>
      <c r="M37" s="186">
        <v>193</v>
      </c>
      <c r="N37" s="186">
        <v>22</v>
      </c>
      <c r="R37" s="68"/>
      <c r="S37" s="68"/>
    </row>
    <row r="38" spans="1:19" ht="9" customHeight="1">
      <c r="A38" s="169"/>
      <c r="B38" s="4"/>
      <c r="C38" s="4"/>
      <c r="D38" s="4"/>
      <c r="E38" s="4"/>
      <c r="F38" s="4"/>
      <c r="G38" s="4"/>
      <c r="H38" s="28"/>
      <c r="I38" s="49"/>
      <c r="J38" s="184" t="s">
        <v>38</v>
      </c>
      <c r="K38" s="185">
        <v>125220</v>
      </c>
      <c r="L38" s="186">
        <v>285</v>
      </c>
      <c r="M38" s="186">
        <v>178</v>
      </c>
      <c r="N38" s="186">
        <v>32</v>
      </c>
      <c r="R38" s="68"/>
      <c r="S38" s="68"/>
    </row>
    <row r="39" spans="1:19" ht="9" customHeight="1">
      <c r="A39" s="25"/>
      <c r="B39" s="25"/>
      <c r="C39" s="25"/>
      <c r="D39" s="25"/>
      <c r="E39" s="25"/>
      <c r="F39" s="25"/>
      <c r="G39" s="25"/>
      <c r="H39" s="25"/>
      <c r="I39" s="49"/>
      <c r="J39" s="184" t="s">
        <v>39</v>
      </c>
      <c r="K39" s="185">
        <v>144839</v>
      </c>
      <c r="L39" s="186">
        <v>384</v>
      </c>
      <c r="M39" s="186">
        <v>239</v>
      </c>
      <c r="N39" s="186">
        <v>24</v>
      </c>
      <c r="R39" s="68"/>
      <c r="S39" s="68"/>
    </row>
    <row r="40" spans="1:19">
      <c r="A40" s="237" t="s">
        <v>414</v>
      </c>
      <c r="B40" s="237"/>
      <c r="C40" s="237"/>
      <c r="D40" s="237"/>
      <c r="E40" s="237"/>
      <c r="F40" s="237"/>
      <c r="G40" s="237"/>
      <c r="H40" s="237"/>
      <c r="I40" s="49"/>
      <c r="J40" s="184" t="s">
        <v>40</v>
      </c>
      <c r="K40" s="185">
        <v>147170</v>
      </c>
      <c r="L40" s="186">
        <v>387</v>
      </c>
      <c r="M40" s="186">
        <v>208</v>
      </c>
      <c r="N40" s="186">
        <v>36</v>
      </c>
      <c r="R40" s="68"/>
      <c r="S40" s="68"/>
    </row>
    <row r="41" spans="1:19">
      <c r="I41" s="49"/>
      <c r="J41" s="184" t="s">
        <v>41</v>
      </c>
      <c r="K41" s="185">
        <v>136799</v>
      </c>
      <c r="L41" s="186">
        <v>308</v>
      </c>
      <c r="M41" s="186">
        <v>163</v>
      </c>
      <c r="N41" s="186">
        <v>37</v>
      </c>
      <c r="R41" s="68"/>
      <c r="S41" s="68"/>
    </row>
    <row r="42" spans="1:19">
      <c r="A42" s="49" t="s">
        <v>47</v>
      </c>
      <c r="B42" s="65">
        <f t="shared" ref="B42:H42" si="9">SUM(B8:B15)</f>
        <v>908</v>
      </c>
      <c r="C42" s="65">
        <f t="shared" si="9"/>
        <v>365</v>
      </c>
      <c r="D42" s="65">
        <f t="shared" si="9"/>
        <v>298</v>
      </c>
      <c r="E42" s="65">
        <f t="shared" si="9"/>
        <v>1437</v>
      </c>
      <c r="F42" s="65">
        <f t="shared" si="9"/>
        <v>1024</v>
      </c>
      <c r="G42" s="65">
        <f t="shared" si="9"/>
        <v>648</v>
      </c>
      <c r="H42" s="65">
        <f t="shared" si="9"/>
        <v>4680</v>
      </c>
      <c r="J42" s="184" t="s">
        <v>50</v>
      </c>
      <c r="K42" s="185">
        <v>120137</v>
      </c>
      <c r="L42" s="186">
        <v>260</v>
      </c>
      <c r="M42" s="186">
        <v>133</v>
      </c>
      <c r="N42" s="186">
        <v>43</v>
      </c>
      <c r="R42" s="68"/>
      <c r="S42" s="68"/>
    </row>
    <row r="43" spans="1:19">
      <c r="B43" s="61" t="b">
        <f t="shared" ref="B43:H43" si="10">B42=B17</f>
        <v>1</v>
      </c>
      <c r="C43" s="61" t="b">
        <f t="shared" si="10"/>
        <v>1</v>
      </c>
      <c r="D43" s="61" t="b">
        <f t="shared" si="10"/>
        <v>1</v>
      </c>
      <c r="E43" s="61" t="b">
        <f t="shared" si="10"/>
        <v>1</v>
      </c>
      <c r="F43" s="61" t="b">
        <f t="shared" si="10"/>
        <v>1</v>
      </c>
      <c r="G43" s="61" t="b">
        <f t="shared" si="10"/>
        <v>1</v>
      </c>
      <c r="H43" s="61" t="b">
        <f t="shared" si="10"/>
        <v>1</v>
      </c>
      <c r="J43" s="184" t="s">
        <v>51</v>
      </c>
      <c r="K43" s="185">
        <v>87890</v>
      </c>
      <c r="L43" s="186">
        <v>200</v>
      </c>
      <c r="M43" s="186">
        <v>98</v>
      </c>
      <c r="N43" s="186">
        <v>32</v>
      </c>
    </row>
    <row r="44" spans="1:19">
      <c r="B44" s="65">
        <f t="shared" ref="B44:H44" si="11">SUM(B24:B31)</f>
        <v>836</v>
      </c>
      <c r="C44" s="65">
        <f t="shared" si="11"/>
        <v>287</v>
      </c>
      <c r="D44" s="65">
        <f t="shared" si="11"/>
        <v>278</v>
      </c>
      <c r="E44" s="65">
        <f t="shared" si="11"/>
        <v>1219</v>
      </c>
      <c r="F44" s="65">
        <f t="shared" si="11"/>
        <v>1339</v>
      </c>
      <c r="G44" s="65">
        <f t="shared" si="11"/>
        <v>728</v>
      </c>
      <c r="H44" s="65">
        <f t="shared" si="11"/>
        <v>4687</v>
      </c>
      <c r="J44" s="184" t="s">
        <v>42</v>
      </c>
      <c r="K44" s="185">
        <v>65904</v>
      </c>
      <c r="L44" s="186">
        <v>205</v>
      </c>
      <c r="M44" s="186">
        <v>114</v>
      </c>
      <c r="N44" s="186">
        <v>22</v>
      </c>
    </row>
    <row r="45" spans="1:19">
      <c r="B45" s="61" t="b">
        <f t="shared" ref="B45:H45" si="12">B44=B33</f>
        <v>1</v>
      </c>
      <c r="C45" s="61" t="b">
        <f t="shared" si="12"/>
        <v>1</v>
      </c>
      <c r="D45" s="61" t="b">
        <f t="shared" si="12"/>
        <v>1</v>
      </c>
      <c r="E45" s="61" t="b">
        <f t="shared" si="12"/>
        <v>1</v>
      </c>
      <c r="F45" s="61" t="b">
        <f t="shared" si="12"/>
        <v>1</v>
      </c>
      <c r="G45" s="61" t="b">
        <f t="shared" si="12"/>
        <v>1</v>
      </c>
      <c r="H45" s="61" t="b">
        <f t="shared" si="12"/>
        <v>1</v>
      </c>
      <c r="J45" s="184" t="s">
        <v>43</v>
      </c>
      <c r="K45" s="185">
        <v>50230</v>
      </c>
      <c r="L45" s="186">
        <v>145</v>
      </c>
      <c r="M45" s="186">
        <v>69</v>
      </c>
      <c r="N45" s="186">
        <v>18</v>
      </c>
    </row>
    <row r="46" spans="1:19">
      <c r="J46" s="184" t="s">
        <v>44</v>
      </c>
      <c r="K46" s="185">
        <v>36238</v>
      </c>
      <c r="L46" s="186">
        <v>105</v>
      </c>
      <c r="M46" s="186">
        <v>45</v>
      </c>
      <c r="N46" s="186">
        <v>10</v>
      </c>
    </row>
    <row r="47" spans="1:19">
      <c r="J47" s="184" t="s">
        <v>45</v>
      </c>
      <c r="K47" s="185">
        <v>31993</v>
      </c>
      <c r="L47" s="186">
        <v>73</v>
      </c>
      <c r="M47" s="186">
        <v>40</v>
      </c>
      <c r="N47" s="186">
        <v>12</v>
      </c>
    </row>
    <row r="48" spans="1:19">
      <c r="J48" s="67"/>
      <c r="K48" s="186"/>
      <c r="L48" s="186"/>
      <c r="M48" s="186"/>
      <c r="N48" s="186"/>
    </row>
  </sheetData>
  <mergeCells count="5">
    <mergeCell ref="A40:H40"/>
    <mergeCell ref="B5:H5"/>
    <mergeCell ref="A1:H1"/>
    <mergeCell ref="A2:H2"/>
    <mergeCell ref="A3:H3"/>
  </mergeCells>
  <printOptions horizontalCentered="1"/>
  <pageMargins left="0.7" right="0.7" top="0.75" bottom="0.75" header="0.3" footer="0.3"/>
  <pageSetup scale="95" orientation="portrait" r:id="rId1"/>
</worksheet>
</file>

<file path=xl/worksheets/sheet4.xml><?xml version="1.0" encoding="utf-8"?>
<worksheet xmlns="http://schemas.openxmlformats.org/spreadsheetml/2006/main" xmlns:r="http://schemas.openxmlformats.org/officeDocument/2006/relationships">
  <sheetPr>
    <tabColor theme="9" tint="0.59999389629810485"/>
  </sheetPr>
  <dimension ref="A1:L38"/>
  <sheetViews>
    <sheetView view="pageBreakPreview" zoomScaleNormal="100" zoomScaleSheetLayoutView="100" workbookViewId="0">
      <selection sqref="A1:F1"/>
    </sheetView>
  </sheetViews>
  <sheetFormatPr defaultRowHeight="15.75"/>
  <cols>
    <col min="1" max="1" width="22.28515625" style="1" customWidth="1"/>
    <col min="2" max="6" width="13.28515625" style="1" customWidth="1"/>
    <col min="7" max="16384" width="9.140625" style="1"/>
  </cols>
  <sheetData>
    <row r="1" spans="1:9">
      <c r="A1" s="238" t="s">
        <v>58</v>
      </c>
      <c r="B1" s="238"/>
      <c r="C1" s="238"/>
      <c r="D1" s="238"/>
      <c r="E1" s="238"/>
      <c r="F1" s="238"/>
    </row>
    <row r="2" spans="1:9">
      <c r="A2" s="238" t="s">
        <v>59</v>
      </c>
      <c r="B2" s="238"/>
      <c r="C2" s="238"/>
      <c r="D2" s="238"/>
      <c r="E2" s="238"/>
      <c r="F2" s="238"/>
    </row>
    <row r="3" spans="1:9">
      <c r="A3" s="238" t="s">
        <v>360</v>
      </c>
      <c r="B3" s="238"/>
      <c r="C3" s="238"/>
      <c r="D3" s="238"/>
      <c r="E3" s="238"/>
      <c r="F3" s="238"/>
    </row>
    <row r="5" spans="1:9">
      <c r="A5" s="7"/>
      <c r="B5" s="59" t="s">
        <v>2</v>
      </c>
      <c r="C5" s="241" t="s">
        <v>60</v>
      </c>
      <c r="D5" s="241"/>
      <c r="E5" s="241"/>
      <c r="F5" s="241"/>
    </row>
    <row r="6" spans="1:9">
      <c r="A6" s="4"/>
      <c r="B6" s="64">
        <v>2010</v>
      </c>
      <c r="C6" s="5">
        <v>2015</v>
      </c>
      <c r="D6" s="5">
        <v>2020</v>
      </c>
      <c r="E6" s="5">
        <v>2025</v>
      </c>
      <c r="F6" s="5">
        <v>2030</v>
      </c>
    </row>
    <row r="7" spans="1:9">
      <c r="B7" s="24"/>
    </row>
    <row r="8" spans="1:9">
      <c r="A8" s="120" t="s">
        <v>358</v>
      </c>
      <c r="B8" s="60">
        <v>4687</v>
      </c>
      <c r="C8" s="9">
        <v>5553</v>
      </c>
      <c r="D8" s="9">
        <v>5961</v>
      </c>
      <c r="E8" s="9">
        <v>6328</v>
      </c>
      <c r="F8" s="9">
        <v>6717</v>
      </c>
    </row>
    <row r="9" spans="1:9">
      <c r="A9" s="1" t="s">
        <v>61</v>
      </c>
      <c r="B9" s="60"/>
      <c r="C9" s="62">
        <f>(C8-$B$8)/$B$8</f>
        <v>0.18476637508000854</v>
      </c>
      <c r="D9" s="62">
        <f t="shared" ref="D9:F9" si="0">(D8-$B$8)/$B$8</f>
        <v>0.27181566033710264</v>
      </c>
      <c r="E9" s="62">
        <f t="shared" si="0"/>
        <v>0.35011734585022403</v>
      </c>
      <c r="F9" s="62">
        <f t="shared" si="0"/>
        <v>0.43311286537230637</v>
      </c>
      <c r="I9" s="195"/>
    </row>
    <row r="10" spans="1:9">
      <c r="B10" s="60"/>
      <c r="C10" s="9"/>
      <c r="D10" s="9"/>
      <c r="E10" s="9"/>
      <c r="F10" s="9"/>
    </row>
    <row r="11" spans="1:9">
      <c r="A11" s="120" t="s">
        <v>359</v>
      </c>
      <c r="B11" s="125">
        <v>2059179</v>
      </c>
      <c r="C11" s="9">
        <v>2356236</v>
      </c>
      <c r="D11" s="9">
        <v>2540145</v>
      </c>
      <c r="E11" s="9">
        <v>2707757</v>
      </c>
      <c r="F11" s="9">
        <v>2864796</v>
      </c>
    </row>
    <row r="12" spans="1:9">
      <c r="A12" s="1" t="s">
        <v>61</v>
      </c>
      <c r="B12" s="24"/>
      <c r="C12" s="62">
        <f>(C11-$B$11)/$B$11</f>
        <v>0.14425992106562857</v>
      </c>
      <c r="D12" s="62">
        <f t="shared" ref="D12:E12" si="1">(D11-$B$11)/$B$11</f>
        <v>0.23357172931542133</v>
      </c>
      <c r="E12" s="62">
        <f t="shared" si="1"/>
        <v>0.31496921831467783</v>
      </c>
      <c r="F12" s="62">
        <f>(F11-$B$11)/$B$11</f>
        <v>0.39123213669137069</v>
      </c>
    </row>
    <row r="13" spans="1:9">
      <c r="A13" s="4"/>
      <c r="B13" s="63"/>
      <c r="C13" s="4"/>
      <c r="D13" s="4"/>
      <c r="E13" s="4"/>
      <c r="F13" s="4"/>
    </row>
    <row r="14" spans="1:9" ht="4.5" customHeight="1">
      <c r="A14" s="242" t="s">
        <v>388</v>
      </c>
      <c r="B14" s="242"/>
      <c r="C14" s="242"/>
      <c r="D14" s="242"/>
      <c r="E14" s="242"/>
      <c r="F14" s="242"/>
    </row>
    <row r="15" spans="1:9" ht="45" customHeight="1">
      <c r="A15" s="243"/>
      <c r="B15" s="243"/>
      <c r="C15" s="243"/>
      <c r="D15" s="243"/>
      <c r="E15" s="243"/>
      <c r="F15" s="243"/>
    </row>
    <row r="22" spans="11:12" ht="25.5">
      <c r="K22" s="196"/>
      <c r="L22" s="196"/>
    </row>
    <row r="37" ht="11.25" customHeight="1"/>
    <row r="38" ht="9" customHeight="1"/>
  </sheetData>
  <mergeCells count="5">
    <mergeCell ref="C5:F5"/>
    <mergeCell ref="A1:F1"/>
    <mergeCell ref="A2:F2"/>
    <mergeCell ref="A3:F3"/>
    <mergeCell ref="A14:F15"/>
  </mergeCells>
  <printOptions horizontalCentered="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9" tint="0.59999389629810485"/>
  </sheetPr>
  <dimension ref="A1:O52"/>
  <sheetViews>
    <sheetView view="pageBreakPreview" zoomScaleNormal="100" zoomScaleSheetLayoutView="100" workbookViewId="0">
      <selection sqref="A1:F1"/>
    </sheetView>
  </sheetViews>
  <sheetFormatPr defaultRowHeight="15.75"/>
  <cols>
    <col min="1" max="1" width="43.140625" style="82" bestFit="1" customWidth="1"/>
    <col min="2" max="2" width="9.140625" style="82"/>
    <col min="3" max="3" width="9.85546875" style="82" customWidth="1"/>
    <col min="4" max="4" width="10.140625" style="82" bestFit="1" customWidth="1"/>
    <col min="5" max="5" width="9.5703125" style="82" customWidth="1"/>
    <col min="6" max="8" width="9.140625" style="82"/>
    <col min="9" max="9" width="47.140625" style="82" bestFit="1" customWidth="1"/>
    <col min="10" max="10" width="12" style="87" customWidth="1"/>
    <col min="11" max="11" width="12.42578125" style="87" bestFit="1" customWidth="1"/>
    <col min="12" max="13" width="9.140625" style="82"/>
    <col min="14" max="14" width="42.42578125" style="82" bestFit="1" customWidth="1"/>
    <col min="15" max="16384" width="9.140625" style="82"/>
  </cols>
  <sheetData>
    <row r="1" spans="1:15" ht="15.75" customHeight="1">
      <c r="A1" s="238" t="s">
        <v>62</v>
      </c>
      <c r="B1" s="238"/>
      <c r="C1" s="238"/>
      <c r="D1" s="238"/>
      <c r="E1" s="238"/>
      <c r="F1" s="238"/>
      <c r="J1" s="69" t="s">
        <v>364</v>
      </c>
      <c r="K1" s="69" t="s">
        <v>362</v>
      </c>
    </row>
    <row r="2" spans="1:15" ht="17.25" customHeight="1">
      <c r="A2" s="238" t="s">
        <v>133</v>
      </c>
      <c r="B2" s="238"/>
      <c r="C2" s="238"/>
      <c r="D2" s="238"/>
      <c r="E2" s="238"/>
      <c r="F2" s="238"/>
      <c r="I2" s="85" t="s">
        <v>68</v>
      </c>
      <c r="J2" s="82"/>
      <c r="K2" s="82"/>
      <c r="N2" s="120"/>
      <c r="O2" s="120"/>
    </row>
    <row r="3" spans="1:15">
      <c r="A3" s="238" t="s">
        <v>353</v>
      </c>
      <c r="B3" s="238"/>
      <c r="C3" s="238"/>
      <c r="D3" s="238"/>
      <c r="E3" s="238"/>
      <c r="F3" s="238"/>
      <c r="I3" s="86" t="s">
        <v>69</v>
      </c>
      <c r="J3" s="8">
        <v>2019</v>
      </c>
      <c r="K3" s="126">
        <v>1072999</v>
      </c>
      <c r="L3" s="120"/>
      <c r="N3" s="120"/>
      <c r="O3" s="126"/>
    </row>
    <row r="4" spans="1:15" ht="7.5" customHeight="1">
      <c r="I4" s="85" t="s">
        <v>70</v>
      </c>
      <c r="J4" s="87" t="s">
        <v>348</v>
      </c>
      <c r="K4" s="120" t="s">
        <v>348</v>
      </c>
      <c r="L4" s="120"/>
      <c r="N4" s="120"/>
      <c r="O4" s="120"/>
    </row>
    <row r="5" spans="1:15">
      <c r="A5" s="83"/>
      <c r="B5" s="239" t="s">
        <v>358</v>
      </c>
      <c r="C5" s="239"/>
      <c r="D5" s="244"/>
      <c r="E5" s="239" t="s">
        <v>362</v>
      </c>
      <c r="F5" s="239"/>
      <c r="I5" s="86" t="s">
        <v>71</v>
      </c>
      <c r="J5" s="8">
        <v>1439</v>
      </c>
      <c r="K5" s="126">
        <v>848266</v>
      </c>
      <c r="L5" s="120"/>
      <c r="N5" s="120"/>
      <c r="O5" s="126"/>
    </row>
    <row r="6" spans="1:15">
      <c r="B6" s="99" t="s">
        <v>64</v>
      </c>
      <c r="C6" s="99" t="s">
        <v>66</v>
      </c>
      <c r="D6" s="98" t="s">
        <v>66</v>
      </c>
      <c r="E6" s="108" t="s">
        <v>66</v>
      </c>
      <c r="F6" s="108" t="s">
        <v>66</v>
      </c>
      <c r="I6" s="86" t="s">
        <v>72</v>
      </c>
      <c r="J6" s="87">
        <v>580</v>
      </c>
      <c r="K6" s="126">
        <v>224733</v>
      </c>
      <c r="L6" s="120"/>
      <c r="N6" s="120"/>
      <c r="O6" s="120"/>
    </row>
    <row r="7" spans="1:15">
      <c r="A7" s="84"/>
      <c r="B7" s="96" t="s">
        <v>65</v>
      </c>
      <c r="C7" s="96" t="s">
        <v>11</v>
      </c>
      <c r="D7" s="97" t="s">
        <v>67</v>
      </c>
      <c r="E7" s="72" t="s">
        <v>11</v>
      </c>
      <c r="F7" s="72" t="s">
        <v>67</v>
      </c>
      <c r="I7" s="86" t="s">
        <v>73</v>
      </c>
      <c r="J7" s="87">
        <v>217</v>
      </c>
      <c r="K7" s="126">
        <v>17572</v>
      </c>
      <c r="L7" s="120"/>
      <c r="N7" s="120"/>
      <c r="O7" s="120"/>
    </row>
    <row r="8" spans="1:15">
      <c r="A8" s="93" t="s">
        <v>107</v>
      </c>
      <c r="B8" s="81">
        <f>J3</f>
        <v>2019</v>
      </c>
      <c r="C8" s="90">
        <f>B8/B8</f>
        <v>1</v>
      </c>
      <c r="D8" s="89"/>
      <c r="E8" s="73">
        <f>K3/K3</f>
        <v>1</v>
      </c>
      <c r="F8" s="101"/>
      <c r="I8" s="86" t="s">
        <v>74</v>
      </c>
      <c r="J8" s="87">
        <v>363</v>
      </c>
      <c r="K8" s="126">
        <v>207161</v>
      </c>
      <c r="L8" s="120"/>
      <c r="N8" s="120"/>
      <c r="O8" s="120"/>
    </row>
    <row r="9" spans="1:15">
      <c r="A9" s="103" t="s">
        <v>108</v>
      </c>
      <c r="B9" s="105">
        <f>J5</f>
        <v>1439</v>
      </c>
      <c r="C9" s="92">
        <f>B9/$B$8</f>
        <v>0.71272907379891037</v>
      </c>
      <c r="D9" s="89"/>
      <c r="E9" s="101">
        <f>K5/K3</f>
        <v>0.79055618877557199</v>
      </c>
      <c r="F9" s="101"/>
      <c r="I9" s="85" t="s">
        <v>75</v>
      </c>
      <c r="J9" s="87" t="s">
        <v>348</v>
      </c>
      <c r="K9" s="120" t="s">
        <v>348</v>
      </c>
      <c r="L9" s="120"/>
      <c r="N9" s="120"/>
      <c r="O9" s="120"/>
    </row>
    <row r="10" spans="1:15">
      <c r="A10" s="103" t="s">
        <v>109</v>
      </c>
      <c r="B10" s="81">
        <f>J6</f>
        <v>580</v>
      </c>
      <c r="C10" s="90">
        <f>B10/$B$8</f>
        <v>0.28727092620108963</v>
      </c>
      <c r="D10" s="89"/>
      <c r="E10" s="73">
        <f>K6/K3</f>
        <v>0.20944381122442798</v>
      </c>
      <c r="F10" s="101"/>
      <c r="I10" s="86" t="s">
        <v>76</v>
      </c>
      <c r="J10" s="87">
        <v>258</v>
      </c>
      <c r="K10" s="126">
        <v>24673</v>
      </c>
      <c r="L10" s="120"/>
      <c r="N10" s="120"/>
      <c r="O10" s="120"/>
    </row>
    <row r="11" spans="1:15">
      <c r="A11" s="104" t="s">
        <v>110</v>
      </c>
      <c r="B11" s="110">
        <f>J7</f>
        <v>217</v>
      </c>
      <c r="C11" s="92">
        <f>B11/$B$10</f>
        <v>0.37413793103448278</v>
      </c>
      <c r="D11" s="89"/>
      <c r="E11" s="101">
        <f>K7/K6</f>
        <v>7.8190563913621947E-2</v>
      </c>
      <c r="F11" s="101"/>
      <c r="I11" s="86" t="s">
        <v>77</v>
      </c>
      <c r="J11" s="8">
        <v>1761</v>
      </c>
      <c r="K11" s="126">
        <v>1048326</v>
      </c>
      <c r="L11" s="120"/>
      <c r="N11" s="120"/>
      <c r="O11" s="126"/>
    </row>
    <row r="12" spans="1:15" ht="16.5" customHeight="1">
      <c r="A12" s="138" t="s">
        <v>398</v>
      </c>
      <c r="B12" s="75">
        <f>J8</f>
        <v>363</v>
      </c>
      <c r="C12" s="90">
        <f>B12/$B$10</f>
        <v>0.62586206896551722</v>
      </c>
      <c r="D12" s="89"/>
      <c r="E12" s="73">
        <f>K8/K6</f>
        <v>0.92180943608637811</v>
      </c>
      <c r="F12" s="101"/>
      <c r="I12" s="86" t="s">
        <v>78</v>
      </c>
      <c r="J12" s="8">
        <v>1276</v>
      </c>
      <c r="K12" s="126">
        <v>832371</v>
      </c>
      <c r="L12" s="120"/>
      <c r="N12" s="120"/>
      <c r="O12" s="126"/>
    </row>
    <row r="13" spans="1:15">
      <c r="A13" s="93" t="s">
        <v>111</v>
      </c>
      <c r="B13" s="110"/>
      <c r="C13" s="92"/>
      <c r="D13" s="89"/>
      <c r="E13" s="101"/>
      <c r="F13" s="101"/>
      <c r="I13" s="86" t="s">
        <v>79</v>
      </c>
      <c r="J13" s="87" t="s">
        <v>104</v>
      </c>
      <c r="K13" s="126">
        <v>5265</v>
      </c>
      <c r="L13" s="120"/>
      <c r="N13" s="120"/>
      <c r="O13" s="120"/>
    </row>
    <row r="14" spans="1:15">
      <c r="A14" s="103" t="s">
        <v>76</v>
      </c>
      <c r="B14" s="110">
        <f>J10</f>
        <v>258</v>
      </c>
      <c r="C14" s="92">
        <f>B14/$B$8</f>
        <v>0.12778603268945021</v>
      </c>
      <c r="D14" s="89"/>
      <c r="E14" s="101">
        <f>K10/K3</f>
        <v>2.2994429631341688E-2</v>
      </c>
      <c r="F14" s="101"/>
      <c r="I14" s="86" t="s">
        <v>80</v>
      </c>
      <c r="J14" s="87" t="s">
        <v>104</v>
      </c>
      <c r="K14" s="126">
        <v>28688</v>
      </c>
      <c r="L14" s="120"/>
      <c r="N14" s="120"/>
      <c r="O14" s="120"/>
    </row>
    <row r="15" spans="1:15">
      <c r="A15" s="103" t="s">
        <v>77</v>
      </c>
      <c r="B15" s="81">
        <f>J11</f>
        <v>1761</v>
      </c>
      <c r="C15" s="90">
        <f>B15/$B$8</f>
        <v>0.87221396731054979</v>
      </c>
      <c r="D15" s="89"/>
      <c r="E15" s="73">
        <f>K11/K3</f>
        <v>0.97700557036865832</v>
      </c>
      <c r="F15" s="101"/>
      <c r="I15" s="86" t="s">
        <v>81</v>
      </c>
      <c r="J15" s="87" t="s">
        <v>104</v>
      </c>
      <c r="K15" s="126">
        <v>4813</v>
      </c>
      <c r="L15" s="120"/>
      <c r="N15" s="120"/>
      <c r="O15" s="120"/>
    </row>
    <row r="16" spans="1:15">
      <c r="A16" s="104" t="s">
        <v>78</v>
      </c>
      <c r="B16" s="81">
        <f>J12</f>
        <v>1276</v>
      </c>
      <c r="C16" s="92">
        <f>B16/$B$15</f>
        <v>0.72458830210107894</v>
      </c>
      <c r="D16" s="80">
        <f>B16/$B$16</f>
        <v>1</v>
      </c>
      <c r="E16" s="101">
        <f>K12/K11</f>
        <v>0.79400014880867209</v>
      </c>
      <c r="F16" s="73">
        <f>K12/$K$12</f>
        <v>1</v>
      </c>
      <c r="I16" s="86" t="s">
        <v>82</v>
      </c>
      <c r="J16" s="87">
        <v>103</v>
      </c>
      <c r="K16" s="126">
        <v>67443</v>
      </c>
      <c r="L16" s="120"/>
      <c r="N16" s="120"/>
      <c r="O16" s="120"/>
    </row>
    <row r="17" spans="1:15">
      <c r="A17" s="106" t="s">
        <v>112</v>
      </c>
      <c r="B17" s="105" t="str">
        <f t="shared" ref="B17:B35" si="0">J13</f>
        <v>(D)</v>
      </c>
      <c r="C17" s="92"/>
      <c r="D17" s="144" t="s">
        <v>124</v>
      </c>
      <c r="E17" s="101"/>
      <c r="F17" s="101">
        <f t="shared" ref="F17:F35" si="1">K13/$K$12</f>
        <v>6.3253044615922465E-3</v>
      </c>
      <c r="G17" s="135"/>
      <c r="H17" s="135"/>
      <c r="I17" s="86" t="s">
        <v>83</v>
      </c>
      <c r="J17" s="87" t="s">
        <v>104</v>
      </c>
      <c r="K17" s="126">
        <v>35314</v>
      </c>
      <c r="L17" s="120"/>
      <c r="N17" s="120"/>
      <c r="O17" s="120"/>
    </row>
    <row r="18" spans="1:15">
      <c r="A18" s="106" t="s">
        <v>80</v>
      </c>
      <c r="B18" s="105" t="str">
        <f t="shared" si="0"/>
        <v>(D)</v>
      </c>
      <c r="C18" s="92"/>
      <c r="D18" s="144" t="s">
        <v>124</v>
      </c>
      <c r="E18" s="101"/>
      <c r="F18" s="101">
        <f t="shared" si="1"/>
        <v>3.4465400644664461E-2</v>
      </c>
      <c r="I18" s="86" t="s">
        <v>84</v>
      </c>
      <c r="J18" s="87" t="s">
        <v>104</v>
      </c>
      <c r="K18" s="126">
        <v>26699</v>
      </c>
      <c r="L18" s="120"/>
      <c r="N18" s="120"/>
      <c r="O18" s="120"/>
    </row>
    <row r="19" spans="1:15">
      <c r="A19" s="106" t="s">
        <v>81</v>
      </c>
      <c r="B19" s="105" t="str">
        <f t="shared" si="0"/>
        <v>(D)</v>
      </c>
      <c r="C19" s="92"/>
      <c r="D19" s="144" t="s">
        <v>124</v>
      </c>
      <c r="E19" s="101"/>
      <c r="F19" s="101">
        <f t="shared" si="1"/>
        <v>5.7822773739113929E-3</v>
      </c>
      <c r="I19" s="86" t="s">
        <v>85</v>
      </c>
      <c r="J19" s="87">
        <v>260</v>
      </c>
      <c r="K19" s="126">
        <v>112349</v>
      </c>
      <c r="L19" s="120"/>
      <c r="N19" s="120"/>
      <c r="O19" s="120"/>
    </row>
    <row r="20" spans="1:15">
      <c r="A20" s="106" t="s">
        <v>82</v>
      </c>
      <c r="B20" s="105">
        <f t="shared" si="0"/>
        <v>103</v>
      </c>
      <c r="C20" s="92"/>
      <c r="D20" s="144">
        <f t="shared" ref="D20:D35" si="2">B20/$B$16</f>
        <v>8.0721003134796243E-2</v>
      </c>
      <c r="E20" s="101"/>
      <c r="F20" s="101">
        <f t="shared" si="1"/>
        <v>8.1025167863849168E-2</v>
      </c>
      <c r="I20" s="86" t="s">
        <v>86</v>
      </c>
      <c r="J20" s="87">
        <v>64</v>
      </c>
      <c r="K20" s="126">
        <v>24062</v>
      </c>
      <c r="L20" s="120"/>
      <c r="N20" s="120"/>
      <c r="O20" s="120"/>
    </row>
    <row r="21" spans="1:15">
      <c r="A21" s="106" t="s">
        <v>83</v>
      </c>
      <c r="B21" s="105" t="str">
        <f t="shared" si="0"/>
        <v>(D)</v>
      </c>
      <c r="C21" s="92"/>
      <c r="D21" s="144" t="s">
        <v>124</v>
      </c>
      <c r="E21" s="101"/>
      <c r="F21" s="101">
        <f t="shared" si="1"/>
        <v>4.2425793306109898E-2</v>
      </c>
      <c r="I21" s="86" t="s">
        <v>87</v>
      </c>
      <c r="J21" s="87" t="s">
        <v>104</v>
      </c>
      <c r="K21" s="126">
        <v>17539</v>
      </c>
      <c r="L21" s="120"/>
      <c r="N21" s="120"/>
      <c r="O21" s="120"/>
    </row>
    <row r="22" spans="1:15">
      <c r="A22" s="106" t="s">
        <v>84</v>
      </c>
      <c r="B22" s="105" t="str">
        <f t="shared" si="0"/>
        <v>(D)</v>
      </c>
      <c r="C22" s="92"/>
      <c r="D22" s="144" t="s">
        <v>124</v>
      </c>
      <c r="E22" s="101"/>
      <c r="F22" s="101">
        <f t="shared" si="1"/>
        <v>3.2075841181396274E-2</v>
      </c>
      <c r="I22" s="86" t="s">
        <v>88</v>
      </c>
      <c r="J22" s="87" t="s">
        <v>104</v>
      </c>
      <c r="K22" s="126">
        <v>36124</v>
      </c>
      <c r="L22" s="120"/>
      <c r="N22" s="120"/>
      <c r="O22" s="120"/>
    </row>
    <row r="23" spans="1:15">
      <c r="A23" s="106" t="s">
        <v>85</v>
      </c>
      <c r="B23" s="105">
        <f t="shared" si="0"/>
        <v>260</v>
      </c>
      <c r="C23" s="92"/>
      <c r="D23" s="144">
        <f t="shared" si="2"/>
        <v>0.20376175548589343</v>
      </c>
      <c r="E23" s="101"/>
      <c r="F23" s="101">
        <f t="shared" si="1"/>
        <v>0.13497466874746958</v>
      </c>
      <c r="I23" s="86" t="s">
        <v>89</v>
      </c>
      <c r="J23" s="87" t="s">
        <v>104</v>
      </c>
      <c r="K23" s="126">
        <v>40610</v>
      </c>
      <c r="L23" s="120"/>
      <c r="N23" s="120"/>
      <c r="O23" s="120"/>
    </row>
    <row r="24" spans="1:15">
      <c r="A24" s="106" t="s">
        <v>113</v>
      </c>
      <c r="B24" s="105">
        <f t="shared" si="0"/>
        <v>64</v>
      </c>
      <c r="C24" s="92"/>
      <c r="D24" s="144">
        <f t="shared" si="2"/>
        <v>5.0156739811912224E-2</v>
      </c>
      <c r="E24" s="101"/>
      <c r="F24" s="101">
        <f t="shared" si="1"/>
        <v>2.8907782707470586E-2</v>
      </c>
      <c r="I24" s="86" t="s">
        <v>90</v>
      </c>
      <c r="J24" s="87" t="s">
        <v>104</v>
      </c>
      <c r="K24" s="126">
        <v>81460</v>
      </c>
      <c r="L24" s="120"/>
      <c r="N24" s="120"/>
      <c r="O24" s="120"/>
    </row>
    <row r="25" spans="1:15">
      <c r="A25" s="106" t="s">
        <v>87</v>
      </c>
      <c r="B25" s="105" t="str">
        <f t="shared" si="0"/>
        <v>(D)</v>
      </c>
      <c r="C25" s="92"/>
      <c r="D25" s="144" t="s">
        <v>124</v>
      </c>
      <c r="E25" s="101"/>
      <c r="F25" s="101">
        <f t="shared" si="1"/>
        <v>2.1071132944324104E-2</v>
      </c>
      <c r="I25" s="86" t="s">
        <v>91</v>
      </c>
      <c r="J25" s="87">
        <v>0</v>
      </c>
      <c r="K25" s="126">
        <v>5425</v>
      </c>
      <c r="L25" s="120"/>
      <c r="N25" s="120"/>
      <c r="O25" s="120"/>
    </row>
    <row r="26" spans="1:15">
      <c r="A26" s="106" t="s">
        <v>114</v>
      </c>
      <c r="B26" s="105" t="str">
        <f t="shared" si="0"/>
        <v>(D)</v>
      </c>
      <c r="C26" s="92"/>
      <c r="D26" s="144" t="s">
        <v>124</v>
      </c>
      <c r="E26" s="101"/>
      <c r="F26" s="101">
        <f t="shared" si="1"/>
        <v>4.3398917069431782E-2</v>
      </c>
      <c r="I26" s="86" t="s">
        <v>92</v>
      </c>
      <c r="J26" s="87" t="s">
        <v>104</v>
      </c>
      <c r="K26" s="126">
        <v>54845</v>
      </c>
      <c r="L26" s="120"/>
      <c r="N26" s="120"/>
      <c r="O26" s="120"/>
    </row>
    <row r="27" spans="1:15">
      <c r="A27" s="106" t="s">
        <v>115</v>
      </c>
      <c r="B27" s="105" t="str">
        <f t="shared" si="0"/>
        <v>(D)</v>
      </c>
      <c r="C27" s="92"/>
      <c r="D27" s="144" t="s">
        <v>124</v>
      </c>
      <c r="E27" s="101"/>
      <c r="F27" s="101">
        <f t="shared" si="1"/>
        <v>4.8788340775928044E-2</v>
      </c>
      <c r="I27" s="86" t="s">
        <v>93</v>
      </c>
      <c r="J27" s="87" t="s">
        <v>105</v>
      </c>
      <c r="K27" s="126">
        <v>15933</v>
      </c>
      <c r="L27" s="120"/>
      <c r="N27" s="120"/>
      <c r="O27" s="120"/>
    </row>
    <row r="28" spans="1:15">
      <c r="A28" s="106" t="s">
        <v>116</v>
      </c>
      <c r="B28" s="105" t="str">
        <f t="shared" si="0"/>
        <v>(D)</v>
      </c>
      <c r="C28" s="92"/>
      <c r="D28" s="144" t="s">
        <v>124</v>
      </c>
      <c r="E28" s="101"/>
      <c r="F28" s="101">
        <f t="shared" si="1"/>
        <v>9.7865014518766266E-2</v>
      </c>
      <c r="I28" s="86" t="s">
        <v>94</v>
      </c>
      <c r="J28" s="87">
        <v>156</v>
      </c>
      <c r="K28" s="126">
        <v>118558</v>
      </c>
      <c r="L28" s="120"/>
      <c r="N28" s="120"/>
      <c r="O28" s="120"/>
    </row>
    <row r="29" spans="1:15">
      <c r="A29" s="106" t="s">
        <v>117</v>
      </c>
      <c r="B29" s="105">
        <f t="shared" si="0"/>
        <v>0</v>
      </c>
      <c r="C29" s="92"/>
      <c r="D29" s="144">
        <f t="shared" si="2"/>
        <v>0</v>
      </c>
      <c r="E29" s="101"/>
      <c r="F29" s="101">
        <f t="shared" si="1"/>
        <v>6.5175264395323724E-3</v>
      </c>
      <c r="I29" s="86" t="s">
        <v>95</v>
      </c>
      <c r="J29" s="87" t="s">
        <v>105</v>
      </c>
      <c r="K29" s="126">
        <v>23845</v>
      </c>
      <c r="L29" s="120"/>
      <c r="N29" s="120"/>
      <c r="O29" s="120"/>
    </row>
    <row r="30" spans="1:15">
      <c r="A30" s="106" t="s">
        <v>118</v>
      </c>
      <c r="B30" s="105" t="str">
        <f t="shared" si="0"/>
        <v>(D)</v>
      </c>
      <c r="C30" s="92"/>
      <c r="D30" s="144" t="s">
        <v>124</v>
      </c>
      <c r="E30" s="101"/>
      <c r="F30" s="101">
        <f t="shared" si="1"/>
        <v>6.5890089875788566E-2</v>
      </c>
      <c r="I30" s="86" t="s">
        <v>96</v>
      </c>
      <c r="J30" s="87">
        <v>415</v>
      </c>
      <c r="K30" s="126">
        <v>81850</v>
      </c>
      <c r="L30" s="120"/>
      <c r="N30" s="120"/>
      <c r="O30" s="120"/>
    </row>
    <row r="31" spans="1:15">
      <c r="A31" s="106" t="s">
        <v>93</v>
      </c>
      <c r="B31" s="105" t="str">
        <f t="shared" si="0"/>
        <v>(L)</v>
      </c>
      <c r="C31" s="92"/>
      <c r="D31" s="144" t="s">
        <v>124</v>
      </c>
      <c r="E31" s="101"/>
      <c r="F31" s="101">
        <f t="shared" si="1"/>
        <v>1.9141704840750097E-2</v>
      </c>
      <c r="I31" s="86" t="s">
        <v>97</v>
      </c>
      <c r="J31" s="87">
        <v>73</v>
      </c>
      <c r="K31" s="126">
        <v>51549</v>
      </c>
      <c r="L31" s="120"/>
      <c r="N31" s="120"/>
      <c r="O31" s="120"/>
    </row>
    <row r="32" spans="1:15">
      <c r="A32" s="107" t="s">
        <v>119</v>
      </c>
      <c r="B32" s="172">
        <f t="shared" si="0"/>
        <v>156</v>
      </c>
      <c r="C32" s="173"/>
      <c r="D32" s="197">
        <f t="shared" si="2"/>
        <v>0.12225705329153605</v>
      </c>
      <c r="E32" s="175"/>
      <c r="F32" s="175">
        <f t="shared" si="1"/>
        <v>0.14243408287890857</v>
      </c>
      <c r="I32" s="86" t="s">
        <v>98</v>
      </c>
      <c r="J32" s="87">
        <v>485</v>
      </c>
      <c r="K32" s="126">
        <v>215955</v>
      </c>
      <c r="L32" s="120"/>
      <c r="N32" s="120"/>
      <c r="O32" s="120"/>
    </row>
    <row r="33" spans="1:15">
      <c r="A33" s="106" t="s">
        <v>120</v>
      </c>
      <c r="B33" s="105" t="str">
        <f t="shared" si="0"/>
        <v>(L)</v>
      </c>
      <c r="C33" s="92"/>
      <c r="D33" s="144" t="s">
        <v>124</v>
      </c>
      <c r="E33" s="101"/>
      <c r="F33" s="101">
        <f t="shared" si="1"/>
        <v>2.8647081649889293E-2</v>
      </c>
      <c r="I33" s="86" t="s">
        <v>99</v>
      </c>
      <c r="J33" s="87">
        <v>30</v>
      </c>
      <c r="K33" s="126">
        <v>31957</v>
      </c>
      <c r="L33" s="120"/>
      <c r="N33" s="120"/>
      <c r="O33" s="120"/>
    </row>
    <row r="34" spans="1:15">
      <c r="A34" s="106" t="s">
        <v>121</v>
      </c>
      <c r="B34" s="105">
        <f t="shared" si="0"/>
        <v>415</v>
      </c>
      <c r="C34" s="92"/>
      <c r="D34" s="89">
        <f t="shared" si="2"/>
        <v>0.32523510971786834</v>
      </c>
      <c r="E34" s="101"/>
      <c r="F34" s="101">
        <f t="shared" si="1"/>
        <v>9.8333555589995333E-2</v>
      </c>
      <c r="I34" s="86" t="s">
        <v>100</v>
      </c>
      <c r="J34" s="87">
        <v>11</v>
      </c>
      <c r="K34" s="126">
        <v>15252</v>
      </c>
      <c r="L34" s="120"/>
      <c r="N34" s="120"/>
      <c r="O34" s="120"/>
    </row>
    <row r="35" spans="1:15">
      <c r="A35" s="106" t="s">
        <v>122</v>
      </c>
      <c r="B35" s="105">
        <f t="shared" si="0"/>
        <v>73</v>
      </c>
      <c r="C35" s="92"/>
      <c r="D35" s="89">
        <f t="shared" si="2"/>
        <v>5.7210031347962383E-2</v>
      </c>
      <c r="E35" s="101"/>
      <c r="F35" s="73">
        <f t="shared" si="1"/>
        <v>6.1930317130221978E-2</v>
      </c>
      <c r="I35" s="86" t="s">
        <v>101</v>
      </c>
      <c r="J35" s="87">
        <v>444</v>
      </c>
      <c r="K35" s="126">
        <v>168746</v>
      </c>
      <c r="L35" s="120"/>
      <c r="N35" s="120"/>
      <c r="O35" s="120"/>
    </row>
    <row r="36" spans="1:15" ht="15.75" customHeight="1">
      <c r="A36" s="78" t="s">
        <v>346</v>
      </c>
      <c r="B36" s="70">
        <f>B16-SUM(B17:B35)</f>
        <v>205</v>
      </c>
      <c r="C36" s="91"/>
      <c r="D36" s="71">
        <f>B36/$B$16</f>
        <v>0.16065830721003135</v>
      </c>
      <c r="E36" s="77"/>
      <c r="F36" s="79"/>
      <c r="I36" s="86" t="s">
        <v>102</v>
      </c>
      <c r="J36" s="87">
        <v>75</v>
      </c>
      <c r="K36" s="126">
        <v>60975</v>
      </c>
      <c r="L36" s="120"/>
      <c r="N36" s="120"/>
      <c r="O36" s="120"/>
    </row>
    <row r="37" spans="1:15">
      <c r="A37" s="104" t="s">
        <v>123</v>
      </c>
      <c r="B37" s="75">
        <f>J32</f>
        <v>485</v>
      </c>
      <c r="C37" s="90">
        <f>B37/$B$15</f>
        <v>0.27541169789892106</v>
      </c>
      <c r="D37" s="89"/>
      <c r="E37" s="73">
        <f>K32/K11</f>
        <v>0.20599985119132788</v>
      </c>
      <c r="F37" s="101"/>
      <c r="I37" s="86" t="s">
        <v>103</v>
      </c>
      <c r="J37" s="87">
        <v>369</v>
      </c>
      <c r="K37" s="126">
        <v>107771</v>
      </c>
      <c r="L37" s="120"/>
      <c r="N37" s="120"/>
      <c r="O37" s="120"/>
    </row>
    <row r="38" spans="1:15" ht="9" customHeight="1">
      <c r="A38" s="95"/>
      <c r="B38" s="95"/>
      <c r="C38" s="95"/>
      <c r="D38" s="100"/>
      <c r="E38" s="66"/>
      <c r="F38" s="66"/>
      <c r="J38" s="58"/>
      <c r="K38" s="58"/>
    </row>
    <row r="39" spans="1:15" ht="5.25" customHeight="1">
      <c r="J39" s="58"/>
      <c r="K39" s="58"/>
    </row>
    <row r="40" spans="1:15" ht="25.5" customHeight="1">
      <c r="A40" s="240" t="s">
        <v>413</v>
      </c>
      <c r="B40" s="240"/>
      <c r="C40" s="240"/>
      <c r="D40" s="240"/>
      <c r="E40" s="240"/>
      <c r="F40" s="240"/>
      <c r="J40" s="58"/>
      <c r="K40" s="58"/>
    </row>
    <row r="41" spans="1:15" ht="15" customHeight="1">
      <c r="A41" s="237" t="s">
        <v>127</v>
      </c>
      <c r="B41" s="237"/>
      <c r="C41" s="237"/>
      <c r="D41" s="237"/>
      <c r="E41" s="237"/>
      <c r="F41" s="237"/>
      <c r="J41" s="58"/>
      <c r="K41" s="58"/>
    </row>
    <row r="42" spans="1:15" ht="15" customHeight="1">
      <c r="A42" s="237" t="s">
        <v>128</v>
      </c>
      <c r="B42" s="237"/>
      <c r="C42" s="237"/>
      <c r="D42" s="237"/>
      <c r="E42" s="237"/>
      <c r="F42" s="237"/>
      <c r="J42" s="58"/>
      <c r="K42" s="58"/>
    </row>
    <row r="43" spans="1:15" ht="15" customHeight="1">
      <c r="A43" s="237" t="s">
        <v>345</v>
      </c>
      <c r="B43" s="237"/>
      <c r="C43" s="237"/>
      <c r="D43" s="237"/>
      <c r="E43" s="237"/>
      <c r="F43" s="237"/>
      <c r="J43" s="58"/>
      <c r="K43" s="58"/>
    </row>
    <row r="44" spans="1:15" ht="11.25" customHeight="1">
      <c r="A44" s="240" t="s">
        <v>125</v>
      </c>
      <c r="B44" s="240"/>
      <c r="C44" s="240"/>
      <c r="D44" s="240"/>
      <c r="E44" s="240"/>
      <c r="F44" s="240"/>
      <c r="J44" s="58"/>
      <c r="K44" s="58"/>
    </row>
    <row r="45" spans="1:15" s="120" customFormat="1" ht="14.25" customHeight="1">
      <c r="A45" s="240" t="s">
        <v>347</v>
      </c>
      <c r="B45" s="240"/>
      <c r="C45" s="240"/>
      <c r="D45" s="240"/>
      <c r="E45" s="240"/>
      <c r="F45" s="240"/>
      <c r="J45" s="87"/>
      <c r="K45" s="87"/>
    </row>
    <row r="46" spans="1:15" ht="14.25" customHeight="1">
      <c r="A46" s="237" t="s">
        <v>344</v>
      </c>
      <c r="B46" s="237"/>
      <c r="C46" s="237"/>
      <c r="D46" s="237"/>
      <c r="E46" s="237"/>
      <c r="F46" s="237"/>
    </row>
    <row r="48" spans="1:15">
      <c r="A48" s="109" t="s">
        <v>47</v>
      </c>
      <c r="B48" s="112">
        <f>SUM(B9:B10)</f>
        <v>2019</v>
      </c>
      <c r="C48" s="109" t="b">
        <f>B48=B8</f>
        <v>1</v>
      </c>
      <c r="D48" s="111">
        <f>SUM(C9:C10)</f>
        <v>1</v>
      </c>
      <c r="E48" s="111">
        <f>SUM(E9:E10)</f>
        <v>1</v>
      </c>
    </row>
    <row r="49" spans="2:5">
      <c r="B49" s="109">
        <f>SUM(B11:B12)</f>
        <v>580</v>
      </c>
      <c r="C49" s="109" t="b">
        <f>B49=B10</f>
        <v>1</v>
      </c>
      <c r="D49" s="111">
        <f>SUM(C11:C12)</f>
        <v>1</v>
      </c>
      <c r="E49" s="111">
        <f>SUM(E11:E12)</f>
        <v>1</v>
      </c>
    </row>
    <row r="50" spans="2:5">
      <c r="B50" s="109">
        <f>SUM(B14:B15)</f>
        <v>2019</v>
      </c>
      <c r="C50" s="109" t="b">
        <f>B50=B8</f>
        <v>1</v>
      </c>
      <c r="D50" s="111">
        <f>SUM(C14:C15)</f>
        <v>1</v>
      </c>
      <c r="E50" s="111">
        <f>SUM(E14:E15)</f>
        <v>1</v>
      </c>
    </row>
    <row r="51" spans="2:5">
      <c r="B51" s="112">
        <f>SUM(B16,B37)</f>
        <v>1761</v>
      </c>
      <c r="C51" s="109" t="b">
        <f>B51=B15</f>
        <v>1</v>
      </c>
      <c r="D51" s="111">
        <f>SUM(C16:C37)</f>
        <v>1</v>
      </c>
      <c r="E51" s="111">
        <f>SUM(E16:E37)</f>
        <v>1</v>
      </c>
    </row>
    <row r="52" spans="2:5">
      <c r="B52" s="112">
        <f>SUM(B17:B36)</f>
        <v>1276</v>
      </c>
      <c r="C52" s="109" t="b">
        <f>B52=B16</f>
        <v>1</v>
      </c>
      <c r="D52" s="111">
        <f>SUM(D17:D36)</f>
        <v>1</v>
      </c>
      <c r="E52" s="111">
        <f>SUM(F17:F36)</f>
        <v>1</v>
      </c>
    </row>
  </sheetData>
  <mergeCells count="12">
    <mergeCell ref="B5:D5"/>
    <mergeCell ref="E5:F5"/>
    <mergeCell ref="A1:F1"/>
    <mergeCell ref="A2:F2"/>
    <mergeCell ref="A3:F3"/>
    <mergeCell ref="A46:F46"/>
    <mergeCell ref="A40:F40"/>
    <mergeCell ref="A41:F41"/>
    <mergeCell ref="A42:F42"/>
    <mergeCell ref="A43:F43"/>
    <mergeCell ref="A44:F44"/>
    <mergeCell ref="A45:F45"/>
  </mergeCells>
  <hyperlinks>
    <hyperlink ref="I3" r:id="rId1" display="http://www.bea.gov/iTable/definitions.cfm?did=2554&amp;reqId=70"/>
    <hyperlink ref="I5" r:id="rId2" display="http://www.bea.gov/iTable/definitions.cfm?did=2602&amp;reqId=70"/>
    <hyperlink ref="I6" r:id="rId3" display="http://www.bea.gov/iTable/definitions.cfm?did=2451&amp;reqId=70"/>
    <hyperlink ref="I7" r:id="rId4" display="http://www.bea.gov/iTable/definitions.cfm?did=2142&amp;reqId=70"/>
    <hyperlink ref="I8" r:id="rId5" display="http://www.bea.gov/iTable/definitions.cfm?did=2327&amp;reqId=70"/>
    <hyperlink ref="I10" r:id="rId6" display="http://www.bea.gov/iTable/definitions.cfm?did=2140&amp;reqId=70"/>
    <hyperlink ref="I11" r:id="rId7" display="http://www.bea.gov/iTable/definitions.cfm?did=2325&amp;reqId=70"/>
    <hyperlink ref="I12" r:id="rId8" display="http://www.bea.gov/iTable/definitions.cfm?did=2437&amp;reqId=70"/>
    <hyperlink ref="I13" r:id="rId9" display="http://www.bea.gov/iTable/definitions.cfm?did=2174&amp;reqId=70"/>
    <hyperlink ref="I14" r:id="rId10" display="http://www.bea.gov/iTable/definitions.cfm?did=2290&amp;reqId=70"/>
    <hyperlink ref="I15" r:id="rId11" display="http://www.bea.gov/iTable/definitions.cfm?did=2588&amp;reqId=70"/>
    <hyperlink ref="I16" r:id="rId12" display="http://www.bea.gov/iTable/definitions.cfm?did=275&amp;reqId=70"/>
    <hyperlink ref="I17" r:id="rId13" display="http://www.bea.gov/iTable/definitions.cfm?did=2270&amp;reqId=70"/>
    <hyperlink ref="I18" r:id="rId14" display="http://www.bea.gov/iTable/definitions.cfm?did=2612&amp;reqId=70"/>
    <hyperlink ref="I19" r:id="rId15" display="http://www.bea.gov/iTable/definitions.cfm?did=2493&amp;reqId=70"/>
    <hyperlink ref="I20" r:id="rId16" display="http://www.bea.gov/iTable/definitions.cfm?did=2577&amp;reqId=70"/>
    <hyperlink ref="I21" r:id="rId17" display="http://www.bea.gov/iTable/definitions.cfm?did=2236&amp;reqId=70"/>
    <hyperlink ref="I22" r:id="rId18" display="http://www.bea.gov/iTable/definitions.cfm?did=2158&amp;reqId=70"/>
    <hyperlink ref="I23" r:id="rId19" display="http://www.bea.gov/iTable/definitions.cfm?did=2470&amp;reqId=70"/>
    <hyperlink ref="I24" r:id="rId20" display="http://www.bea.gov/iTable/definitions.cfm?did=2447&amp;reqId=70"/>
    <hyperlink ref="I25" r:id="rId21" display="http://www.bea.gov/iTable/definitions.cfm?did=2269&amp;reqId=70"/>
    <hyperlink ref="I26" r:id="rId22" display="http://www.bea.gov/iTable/definitions.cfm?did=211&amp;reqId=70"/>
    <hyperlink ref="I27" r:id="rId23" display="http://www.bea.gov/iTable/definitions.cfm?did=2112&amp;reqId=70"/>
    <hyperlink ref="I28" r:id="rId24" display="http://www.bea.gov/iTable/definitions.cfm?did=2204&amp;reqId=70"/>
    <hyperlink ref="I29" r:id="rId25" display="http://www.bea.gov/iTable/definitions.cfm?did=233&amp;reqId=70"/>
    <hyperlink ref="I30" r:id="rId26" display="http://www.bea.gov/iTable/definitions.cfm?did=22&amp;reqId=70"/>
    <hyperlink ref="I31" r:id="rId27" display="http://www.bea.gov/iTable/definitions.cfm?did=2360&amp;reqId=70"/>
    <hyperlink ref="I32" r:id="rId28" display="http://www.bea.gov/iTable/definitions.cfm?did=2189&amp;reqId=70"/>
    <hyperlink ref="I33" r:id="rId29" display="http://www.bea.gov/iTable/definitions.cfm?did=2153&amp;reqId=70"/>
    <hyperlink ref="I34" r:id="rId30" display="http://www.bea.gov/iTable/definitions.cfm?did=2286&amp;reqId=70"/>
    <hyperlink ref="I35" r:id="rId31" display="http://www.bea.gov/iTable/definitions.cfm?did=2520&amp;reqId=70"/>
    <hyperlink ref="I36" r:id="rId32" display="http://www.bea.gov/iTable/definitions.cfm?did=2522&amp;reqId=70"/>
    <hyperlink ref="I37" r:id="rId33" display="http://www.bea.gov/iTable/definitions.cfm?did=2265&amp;reqId=70"/>
  </hyperlinks>
  <printOptions horizontalCentered="1"/>
  <pageMargins left="0.7" right="0.7" top="0.75" bottom="0.75" header="0.3" footer="0.3"/>
  <pageSetup scale="97" orientation="portrait" r:id="rId34"/>
  <ignoredErrors>
    <ignoredError sqref="C52" formula="1"/>
  </ignoredErrors>
</worksheet>
</file>

<file path=xl/worksheets/sheet6.xml><?xml version="1.0" encoding="utf-8"?>
<worksheet xmlns="http://schemas.openxmlformats.org/spreadsheetml/2006/main" xmlns:r="http://schemas.openxmlformats.org/officeDocument/2006/relationships">
  <sheetPr>
    <tabColor theme="9" tint="0.59999389629810485"/>
  </sheetPr>
  <dimension ref="A1:M140"/>
  <sheetViews>
    <sheetView tabSelected="1" view="pageBreakPreview" zoomScaleNormal="100" zoomScaleSheetLayoutView="100" workbookViewId="0">
      <selection sqref="A1:F1"/>
    </sheetView>
  </sheetViews>
  <sheetFormatPr defaultRowHeight="15.75"/>
  <cols>
    <col min="1" max="1" width="43.5703125" style="93" customWidth="1"/>
    <col min="2" max="2" width="9.5703125" style="93" bestFit="1" customWidth="1"/>
    <col min="3" max="3" width="10.42578125" style="93" customWidth="1"/>
    <col min="4" max="4" width="8.85546875" style="93" customWidth="1"/>
    <col min="5" max="5" width="9.140625" style="93"/>
    <col min="6" max="6" width="8.85546875" style="93" customWidth="1"/>
    <col min="7" max="7" width="9.140625" style="93"/>
    <col min="8" max="8" width="72.7109375" style="93" bestFit="1" customWidth="1"/>
    <col min="9" max="9" width="12.5703125" style="93" customWidth="1"/>
    <col min="10" max="10" width="13.5703125" style="93" bestFit="1" customWidth="1"/>
    <col min="11" max="12" width="9.140625" style="93"/>
    <col min="13" max="13" width="11.28515625" style="93" bestFit="1" customWidth="1"/>
    <col min="14" max="16384" width="9.140625" style="93"/>
  </cols>
  <sheetData>
    <row r="1" spans="1:13">
      <c r="A1" s="238" t="s">
        <v>63</v>
      </c>
      <c r="B1" s="238"/>
      <c r="C1" s="238"/>
      <c r="D1" s="238"/>
      <c r="E1" s="238"/>
      <c r="F1" s="238"/>
    </row>
    <row r="2" spans="1:13" ht="18" customHeight="1">
      <c r="A2" s="238" t="s">
        <v>132</v>
      </c>
      <c r="B2" s="238"/>
      <c r="C2" s="238"/>
      <c r="D2" s="238"/>
      <c r="E2" s="238"/>
      <c r="F2" s="238"/>
      <c r="H2" s="120"/>
      <c r="I2" s="120"/>
      <c r="J2" s="120"/>
      <c r="K2" s="120"/>
    </row>
    <row r="3" spans="1:13" ht="15" customHeight="1">
      <c r="A3" s="238" t="s">
        <v>353</v>
      </c>
      <c r="B3" s="238"/>
      <c r="C3" s="238"/>
      <c r="D3" s="238"/>
      <c r="E3" s="238"/>
      <c r="F3" s="238"/>
      <c r="H3" s="120"/>
      <c r="I3" s="76" t="s">
        <v>364</v>
      </c>
      <c r="J3" s="76" t="s">
        <v>362</v>
      </c>
      <c r="K3" s="120"/>
    </row>
    <row r="4" spans="1:13">
      <c r="A4" s="94"/>
      <c r="B4" s="239" t="s">
        <v>358</v>
      </c>
      <c r="C4" s="239"/>
      <c r="D4" s="244"/>
      <c r="E4" s="239" t="s">
        <v>362</v>
      </c>
      <c r="F4" s="239"/>
      <c r="H4" s="120"/>
      <c r="K4" s="120"/>
    </row>
    <row r="5" spans="1:13">
      <c r="B5" s="133" t="s">
        <v>130</v>
      </c>
      <c r="C5" s="133" t="s">
        <v>66</v>
      </c>
      <c r="D5" s="132" t="s">
        <v>66</v>
      </c>
      <c r="E5" s="102" t="s">
        <v>66</v>
      </c>
      <c r="F5" s="102" t="s">
        <v>66</v>
      </c>
      <c r="H5" s="140" t="s">
        <v>142</v>
      </c>
    </row>
    <row r="6" spans="1:13">
      <c r="A6" s="95"/>
      <c r="B6" s="128" t="s">
        <v>131</v>
      </c>
      <c r="C6" s="128" t="s">
        <v>11</v>
      </c>
      <c r="D6" s="131" t="s">
        <v>67</v>
      </c>
      <c r="E6" s="96" t="s">
        <v>11</v>
      </c>
      <c r="F6" s="96" t="s">
        <v>67</v>
      </c>
      <c r="H6" s="141" t="s">
        <v>143</v>
      </c>
      <c r="I6" s="142">
        <v>105946</v>
      </c>
      <c r="J6" s="142">
        <v>66856080</v>
      </c>
      <c r="L6" s="126"/>
      <c r="M6" s="126"/>
    </row>
    <row r="7" spans="1:13">
      <c r="A7" s="121" t="s">
        <v>138</v>
      </c>
      <c r="B7" s="81">
        <f>I10</f>
        <v>58321</v>
      </c>
      <c r="C7" s="73">
        <f>B7/$B$7</f>
        <v>1</v>
      </c>
      <c r="D7" s="89"/>
      <c r="E7" s="73">
        <f>J10/J10</f>
        <v>1</v>
      </c>
      <c r="F7" s="135"/>
      <c r="H7" s="141" t="s">
        <v>144</v>
      </c>
      <c r="I7" s="142">
        <v>4241</v>
      </c>
      <c r="J7" s="142">
        <v>2009671</v>
      </c>
      <c r="L7" s="8"/>
      <c r="M7" s="126"/>
    </row>
    <row r="8" spans="1:13">
      <c r="A8" s="138" t="s">
        <v>139</v>
      </c>
      <c r="B8" s="139">
        <f>I20</f>
        <v>38422</v>
      </c>
      <c r="C8" s="135">
        <f>B8/$B$7</f>
        <v>0.65880214673959636</v>
      </c>
      <c r="D8" s="89"/>
      <c r="E8" s="135">
        <f>J20/J10</f>
        <v>0.71563921124626306</v>
      </c>
      <c r="F8" s="135"/>
      <c r="H8" s="141" t="s">
        <v>145</v>
      </c>
      <c r="I8" s="142">
        <v>24981</v>
      </c>
      <c r="J8" s="142">
        <v>33267</v>
      </c>
      <c r="L8" s="8"/>
      <c r="M8" s="126"/>
    </row>
    <row r="9" spans="1:13" ht="18.75">
      <c r="A9" s="138" t="s">
        <v>140</v>
      </c>
      <c r="B9" s="139">
        <f>I24</f>
        <v>9299</v>
      </c>
      <c r="C9" s="135">
        <f t="shared" ref="C9:C10" si="0">B9/$B$7</f>
        <v>0.15944513982956396</v>
      </c>
      <c r="D9" s="89"/>
      <c r="E9" s="135">
        <f>J24/J10</f>
        <v>9.8828841681263865E-2</v>
      </c>
      <c r="F9" s="135"/>
      <c r="H9" s="140" t="s">
        <v>146</v>
      </c>
      <c r="I9" s="148" t="s">
        <v>348</v>
      </c>
      <c r="J9" s="148" t="s">
        <v>348</v>
      </c>
      <c r="L9" s="87"/>
      <c r="M9" s="198"/>
    </row>
    <row r="10" spans="1:13">
      <c r="A10" s="138" t="s">
        <v>141</v>
      </c>
      <c r="B10" s="81">
        <f>I21</f>
        <v>10600</v>
      </c>
      <c r="C10" s="73">
        <f t="shared" si="0"/>
        <v>0.18175271343083965</v>
      </c>
      <c r="D10" s="89"/>
      <c r="E10" s="73">
        <f>J21/J10</f>
        <v>0.18553194707247309</v>
      </c>
      <c r="F10" s="135"/>
      <c r="H10" s="141" t="s">
        <v>147</v>
      </c>
      <c r="I10" s="119">
        <v>58321</v>
      </c>
      <c r="J10" s="119">
        <v>46627684</v>
      </c>
      <c r="L10" s="8"/>
      <c r="M10" s="126"/>
    </row>
    <row r="11" spans="1:13">
      <c r="A11" s="121" t="s">
        <v>137</v>
      </c>
      <c r="B11" s="149"/>
      <c r="C11" s="135"/>
      <c r="D11" s="89"/>
      <c r="E11" s="135"/>
      <c r="F11" s="135"/>
      <c r="H11" s="141" t="s">
        <v>148</v>
      </c>
      <c r="I11" s="142">
        <v>6724</v>
      </c>
      <c r="J11" s="142">
        <v>5266431</v>
      </c>
      <c r="L11" s="8"/>
      <c r="M11" s="126"/>
    </row>
    <row r="12" spans="1:13">
      <c r="A12" s="137" t="s">
        <v>249</v>
      </c>
      <c r="B12" s="81">
        <f>I10</f>
        <v>58321</v>
      </c>
      <c r="C12" s="73">
        <f>B12/$B$12</f>
        <v>1</v>
      </c>
      <c r="D12" s="89"/>
      <c r="E12" s="73">
        <f>J10/J10</f>
        <v>1</v>
      </c>
      <c r="F12" s="135"/>
      <c r="H12" s="141" t="s">
        <v>149</v>
      </c>
      <c r="I12" s="142">
        <v>3784</v>
      </c>
      <c r="J12" s="142">
        <v>2803379</v>
      </c>
      <c r="L12" s="8"/>
      <c r="M12" s="126"/>
    </row>
    <row r="13" spans="1:13">
      <c r="A13" s="138" t="s">
        <v>134</v>
      </c>
      <c r="B13" s="139">
        <f>I28</f>
        <v>5650</v>
      </c>
      <c r="C13" s="135">
        <f t="shared" ref="C13:C14" si="1">B13/$B$12</f>
        <v>9.6877625555117364E-2</v>
      </c>
      <c r="D13" s="89"/>
      <c r="E13" s="135">
        <f>J28/J10</f>
        <v>1.2382429288145643E-2</v>
      </c>
      <c r="F13" s="135"/>
      <c r="H13" s="141" t="s">
        <v>150</v>
      </c>
      <c r="I13" s="142">
        <v>2940</v>
      </c>
      <c r="J13" s="142">
        <v>2463052</v>
      </c>
      <c r="L13" s="8"/>
      <c r="M13" s="126"/>
    </row>
    <row r="14" spans="1:13">
      <c r="A14" s="138" t="s">
        <v>135</v>
      </c>
      <c r="B14" s="81">
        <f>I29</f>
        <v>52671</v>
      </c>
      <c r="C14" s="73">
        <f t="shared" si="1"/>
        <v>0.90312237444488264</v>
      </c>
      <c r="D14" s="89"/>
      <c r="E14" s="73">
        <f>J29/J10</f>
        <v>0.98761757071185441</v>
      </c>
      <c r="F14" s="135"/>
      <c r="H14" s="141" t="s">
        <v>151</v>
      </c>
      <c r="I14" s="142">
        <v>-1825</v>
      </c>
      <c r="J14" s="142">
        <v>355678</v>
      </c>
      <c r="L14" s="8"/>
      <c r="M14" s="126"/>
    </row>
    <row r="15" spans="1:13">
      <c r="A15" s="143" t="s">
        <v>136</v>
      </c>
      <c r="B15" s="81">
        <f>I30</f>
        <v>32819</v>
      </c>
      <c r="C15" s="135">
        <f>B15/$B$14</f>
        <v>0.62309430236752672</v>
      </c>
      <c r="D15" s="80">
        <f>B15/$B$15</f>
        <v>1</v>
      </c>
      <c r="E15" s="135">
        <f>J30/J29</f>
        <v>0.71564592819333284</v>
      </c>
      <c r="F15" s="73">
        <f>J10/J10</f>
        <v>1</v>
      </c>
      <c r="H15" s="141" t="s">
        <v>152</v>
      </c>
      <c r="I15" s="142">
        <v>49772</v>
      </c>
      <c r="J15" s="142">
        <v>41716931</v>
      </c>
      <c r="L15" s="8"/>
      <c r="M15" s="126"/>
    </row>
    <row r="16" spans="1:13">
      <c r="A16" s="88" t="s">
        <v>112</v>
      </c>
      <c r="B16" s="149" t="str">
        <f>I31</f>
        <v>(D)</v>
      </c>
      <c r="C16" s="135"/>
      <c r="D16" s="144" t="s">
        <v>124</v>
      </c>
      <c r="E16" s="135"/>
      <c r="F16" s="135">
        <f>J31/J30</f>
        <v>3.2377076589183719E-3</v>
      </c>
      <c r="G16" s="135"/>
      <c r="H16" s="141" t="s">
        <v>153</v>
      </c>
      <c r="I16" s="142">
        <v>11295</v>
      </c>
      <c r="J16" s="142">
        <v>10793340</v>
      </c>
      <c r="L16" s="8"/>
      <c r="M16" s="126"/>
    </row>
    <row r="17" spans="1:13">
      <c r="A17" s="88" t="s">
        <v>80</v>
      </c>
      <c r="B17" s="139" t="str">
        <f>I35</f>
        <v>(D)</v>
      </c>
      <c r="C17" s="135"/>
      <c r="D17" s="144" t="s">
        <v>124</v>
      </c>
      <c r="E17" s="135"/>
      <c r="F17" s="135">
        <f>J35/J30</f>
        <v>5.9643508362917472E-2</v>
      </c>
      <c r="H17" s="141" t="s">
        <v>154</v>
      </c>
      <c r="I17" s="142">
        <v>44879</v>
      </c>
      <c r="J17" s="142">
        <v>14345809</v>
      </c>
      <c r="L17" s="8"/>
      <c r="M17" s="126"/>
    </row>
    <row r="18" spans="1:13">
      <c r="A18" s="88" t="s">
        <v>81</v>
      </c>
      <c r="B18" s="149" t="str">
        <f>I39</f>
        <v>(D)</v>
      </c>
      <c r="C18" s="135"/>
      <c r="D18" s="144" t="s">
        <v>124</v>
      </c>
      <c r="E18" s="135"/>
      <c r="F18" s="135">
        <f>J39/J30</f>
        <v>1.4214859913258163E-2</v>
      </c>
      <c r="H18" s="140" t="s">
        <v>147</v>
      </c>
      <c r="I18" s="148" t="s">
        <v>348</v>
      </c>
      <c r="J18" s="148" t="s">
        <v>348</v>
      </c>
      <c r="L18" s="87"/>
      <c r="M18" s="198"/>
    </row>
    <row r="19" spans="1:13">
      <c r="A19" s="88" t="s">
        <v>82</v>
      </c>
      <c r="B19" s="139">
        <f>I40</f>
        <v>4128</v>
      </c>
      <c r="C19" s="135"/>
      <c r="D19" s="89">
        <f t="shared" ref="D19:D35" si="2">B19/$B$15</f>
        <v>0.12578079770864439</v>
      </c>
      <c r="E19" s="135"/>
      <c r="F19" s="135">
        <f>J40/J30</f>
        <v>8.5664754323103331E-2</v>
      </c>
      <c r="H19" s="140" t="s">
        <v>155</v>
      </c>
      <c r="I19" s="148" t="s">
        <v>348</v>
      </c>
      <c r="J19" s="148" t="s">
        <v>348</v>
      </c>
      <c r="L19" s="87"/>
      <c r="M19" s="198"/>
    </row>
    <row r="20" spans="1:13">
      <c r="A20" s="88" t="s">
        <v>83</v>
      </c>
      <c r="B20" s="149" t="str">
        <f>I44</f>
        <v>(D)</v>
      </c>
      <c r="C20" s="135"/>
      <c r="D20" s="144" t="s">
        <v>124</v>
      </c>
      <c r="E20" s="135"/>
      <c r="F20" s="135">
        <f>J44/J30</f>
        <v>6.3591927156569222E-2</v>
      </c>
      <c r="H20" s="116" t="s">
        <v>156</v>
      </c>
      <c r="I20" s="119">
        <v>38422</v>
      </c>
      <c r="J20" s="119">
        <v>33368599</v>
      </c>
      <c r="L20" s="8"/>
      <c r="M20" s="126"/>
    </row>
    <row r="21" spans="1:13">
      <c r="A21" s="88" t="s">
        <v>84</v>
      </c>
      <c r="B21" s="149" t="str">
        <f>I69</f>
        <v>(D)</v>
      </c>
      <c r="C21" s="135"/>
      <c r="D21" s="144" t="s">
        <v>124</v>
      </c>
      <c r="E21" s="135"/>
      <c r="F21" s="135">
        <f>J69/J30</f>
        <v>4.3200477100730668E-2</v>
      </c>
      <c r="H21" s="116" t="s">
        <v>157</v>
      </c>
      <c r="I21" s="119">
        <v>10600</v>
      </c>
      <c r="J21" s="119">
        <v>8650925</v>
      </c>
      <c r="L21" s="8"/>
      <c r="M21" s="126"/>
    </row>
    <row r="22" spans="1:13">
      <c r="A22" s="88" t="s">
        <v>85</v>
      </c>
      <c r="B22" s="139">
        <f>I70</f>
        <v>6188</v>
      </c>
      <c r="C22" s="135"/>
      <c r="D22" s="89">
        <f t="shared" si="2"/>
        <v>0.18854931594503185</v>
      </c>
      <c r="E22" s="135"/>
      <c r="F22" s="135">
        <f>J70/J30</f>
        <v>9.7064321815536508E-2</v>
      </c>
      <c r="H22" s="141" t="s">
        <v>158</v>
      </c>
      <c r="I22" s="142">
        <v>7660</v>
      </c>
      <c r="J22" s="142">
        <v>6187873</v>
      </c>
      <c r="L22" s="8"/>
      <c r="M22" s="126"/>
    </row>
    <row r="23" spans="1:13">
      <c r="A23" s="88" t="s">
        <v>113</v>
      </c>
      <c r="B23" s="139">
        <f>I83</f>
        <v>2136</v>
      </c>
      <c r="C23" s="135"/>
      <c r="D23" s="89">
        <f t="shared" si="2"/>
        <v>6.5084249977147388E-2</v>
      </c>
      <c r="E23" s="135"/>
      <c r="F23" s="135">
        <f>J83/J30</f>
        <v>3.706336416702604E-2</v>
      </c>
      <c r="H23" s="141" t="s">
        <v>150</v>
      </c>
      <c r="I23" s="142">
        <v>2940</v>
      </c>
      <c r="J23" s="142">
        <v>2463052</v>
      </c>
      <c r="L23" s="8"/>
      <c r="M23" s="126"/>
    </row>
    <row r="24" spans="1:13">
      <c r="A24" s="88" t="s">
        <v>87</v>
      </c>
      <c r="B24" s="149" t="str">
        <f>I94</f>
        <v>(D)</v>
      </c>
      <c r="C24" s="135"/>
      <c r="D24" s="144" t="s">
        <v>124</v>
      </c>
      <c r="E24" s="135"/>
      <c r="F24" s="135">
        <f>J94/J30</f>
        <v>2.6990000280376181E-2</v>
      </c>
      <c r="H24" s="116" t="s">
        <v>159</v>
      </c>
      <c r="I24" s="119">
        <v>9299</v>
      </c>
      <c r="J24" s="119">
        <v>4608160</v>
      </c>
      <c r="L24" s="8"/>
      <c r="M24" s="126"/>
    </row>
    <row r="25" spans="1:13">
      <c r="A25" s="88" t="s">
        <v>114</v>
      </c>
      <c r="B25" s="139" t="str">
        <f>I102</f>
        <v>(D)</v>
      </c>
      <c r="C25" s="135"/>
      <c r="D25" s="144" t="s">
        <v>124</v>
      </c>
      <c r="E25" s="135"/>
      <c r="F25" s="135">
        <f>J102/J30</f>
        <v>4.482847956852655E-2</v>
      </c>
      <c r="H25" s="116" t="s">
        <v>160</v>
      </c>
      <c r="I25" s="119">
        <v>3591</v>
      </c>
      <c r="J25" s="119">
        <v>268531</v>
      </c>
      <c r="L25" s="8"/>
      <c r="M25" s="126"/>
    </row>
    <row r="26" spans="1:13">
      <c r="A26" s="88" t="s">
        <v>115</v>
      </c>
      <c r="B26" s="139" t="str">
        <f>I108</f>
        <v>(D)</v>
      </c>
      <c r="C26" s="135"/>
      <c r="D26" s="144" t="s">
        <v>124</v>
      </c>
      <c r="E26" s="135"/>
      <c r="F26" s="135">
        <f>J108/J30</f>
        <v>1.7754366434189095E-2</v>
      </c>
      <c r="H26" s="116" t="s">
        <v>161</v>
      </c>
      <c r="I26" s="119">
        <v>5708</v>
      </c>
      <c r="J26" s="119">
        <v>4339629</v>
      </c>
      <c r="L26" s="8"/>
      <c r="M26" s="126"/>
    </row>
    <row r="27" spans="1:13">
      <c r="A27" s="88" t="s">
        <v>116</v>
      </c>
      <c r="B27" s="149" t="str">
        <f>I112</f>
        <v>(D)</v>
      </c>
      <c r="C27" s="135"/>
      <c r="D27" s="144" t="s">
        <v>124</v>
      </c>
      <c r="E27" s="135"/>
      <c r="F27" s="135">
        <f>J112/J30</f>
        <v>0.16025285926050359</v>
      </c>
      <c r="H27" s="140" t="s">
        <v>162</v>
      </c>
      <c r="I27" s="148" t="s">
        <v>348</v>
      </c>
      <c r="J27" s="148" t="s">
        <v>348</v>
      </c>
      <c r="L27" s="87"/>
      <c r="M27" s="198"/>
    </row>
    <row r="28" spans="1:13">
      <c r="A28" s="88" t="s">
        <v>117</v>
      </c>
      <c r="B28" s="149">
        <f>I113</f>
        <v>0</v>
      </c>
      <c r="C28" s="135"/>
      <c r="D28" s="89">
        <f t="shared" si="2"/>
        <v>0</v>
      </c>
      <c r="E28" s="135"/>
      <c r="F28" s="135">
        <f>J113/J30</f>
        <v>1.1464867226100085E-2</v>
      </c>
      <c r="H28" s="116" t="s">
        <v>134</v>
      </c>
      <c r="I28" s="119">
        <v>5650</v>
      </c>
      <c r="J28" s="119">
        <v>577364</v>
      </c>
      <c r="L28" s="8"/>
      <c r="M28" s="126"/>
    </row>
    <row r="29" spans="1:13">
      <c r="A29" s="88" t="s">
        <v>118</v>
      </c>
      <c r="B29" s="139" t="str">
        <f>I114</f>
        <v>(D)</v>
      </c>
      <c r="C29" s="135"/>
      <c r="D29" s="144" t="s">
        <v>124</v>
      </c>
      <c r="E29" s="135"/>
      <c r="F29" s="135">
        <f>J114/J30</f>
        <v>5.3289559045949043E-2</v>
      </c>
      <c r="H29" s="116" t="s">
        <v>135</v>
      </c>
      <c r="I29" s="119">
        <v>52671</v>
      </c>
      <c r="J29" s="119">
        <v>46050320</v>
      </c>
      <c r="L29" s="8"/>
      <c r="M29" s="126"/>
    </row>
    <row r="30" spans="1:13">
      <c r="A30" s="88" t="s">
        <v>93</v>
      </c>
      <c r="B30" s="149">
        <f>I117</f>
        <v>64</v>
      </c>
      <c r="C30" s="135"/>
      <c r="D30" s="89">
        <f t="shared" si="2"/>
        <v>1.9500898869557269E-3</v>
      </c>
      <c r="E30" s="135"/>
      <c r="F30" s="135">
        <f>J117/$J$30</f>
        <v>1.2335945039471746E-2</v>
      </c>
      <c r="H30" s="116" t="s">
        <v>136</v>
      </c>
      <c r="I30" s="119">
        <v>32819</v>
      </c>
      <c r="J30" s="119">
        <v>32955724</v>
      </c>
      <c r="L30" s="8"/>
      <c r="M30" s="126"/>
    </row>
    <row r="31" spans="1:13">
      <c r="A31" s="118" t="s">
        <v>119</v>
      </c>
      <c r="B31" s="172">
        <f>I118</f>
        <v>6405</v>
      </c>
      <c r="C31" s="175"/>
      <c r="D31" s="174">
        <f t="shared" si="2"/>
        <v>0.19516133946799111</v>
      </c>
      <c r="E31" s="175"/>
      <c r="F31" s="175">
        <f>J118/$J$30</f>
        <v>0.1574848727340962</v>
      </c>
      <c r="H31" s="116" t="s">
        <v>79</v>
      </c>
      <c r="I31" s="74" t="s">
        <v>104</v>
      </c>
      <c r="J31" s="119">
        <v>106701</v>
      </c>
      <c r="L31" s="87"/>
      <c r="M31" s="126"/>
    </row>
    <row r="32" spans="1:13">
      <c r="A32" s="88" t="s">
        <v>120</v>
      </c>
      <c r="B32" s="149" t="str">
        <f>I123</f>
        <v>(L)</v>
      </c>
      <c r="C32" s="135"/>
      <c r="D32" s="144" t="s">
        <v>124</v>
      </c>
      <c r="E32" s="135"/>
      <c r="F32" s="135">
        <f>J123/J30</f>
        <v>8.8700827813705443E-3</v>
      </c>
      <c r="H32" s="141" t="s">
        <v>163</v>
      </c>
      <c r="I32" s="148">
        <v>0</v>
      </c>
      <c r="J32" s="142" t="s">
        <v>104</v>
      </c>
      <c r="L32" s="87"/>
      <c r="M32" s="198"/>
    </row>
    <row r="33" spans="1:13">
      <c r="A33" s="88" t="s">
        <v>121</v>
      </c>
      <c r="B33" s="139">
        <f>I127</f>
        <v>7401</v>
      </c>
      <c r="C33" s="135"/>
      <c r="D33" s="89">
        <f t="shared" si="2"/>
        <v>0.22550961333373959</v>
      </c>
      <c r="E33" s="135"/>
      <c r="F33" s="135">
        <f>J127/J30</f>
        <v>5.0807531948016071E-2</v>
      </c>
      <c r="H33" s="141" t="s">
        <v>164</v>
      </c>
      <c r="I33" s="148">
        <v>0</v>
      </c>
      <c r="J33" s="142" t="s">
        <v>104</v>
      </c>
      <c r="L33" s="87"/>
      <c r="M33" s="198"/>
    </row>
    <row r="34" spans="1:13">
      <c r="A34" s="88" t="s">
        <v>122</v>
      </c>
      <c r="B34" s="139">
        <f>I130</f>
        <v>2818</v>
      </c>
      <c r="C34" s="135"/>
      <c r="D34" s="89">
        <f t="shared" si="2"/>
        <v>8.5864895335019342E-2</v>
      </c>
      <c r="E34" s="135"/>
      <c r="F34" s="73">
        <f>J130/J30</f>
        <v>5.2240515183341142E-2</v>
      </c>
      <c r="H34" s="141" t="s">
        <v>165</v>
      </c>
      <c r="I34" s="148" t="s">
        <v>104</v>
      </c>
      <c r="J34" s="142">
        <v>99034</v>
      </c>
      <c r="L34" s="87"/>
      <c r="M34" s="126"/>
    </row>
    <row r="35" spans="1:13" ht="18.75">
      <c r="A35" s="117" t="s">
        <v>400</v>
      </c>
      <c r="B35" s="70">
        <f>B15-SUM(B16:B34)</f>
        <v>3679</v>
      </c>
      <c r="C35" s="79"/>
      <c r="D35" s="71">
        <f t="shared" si="2"/>
        <v>0.11209969834547061</v>
      </c>
      <c r="E35" s="135"/>
      <c r="F35" s="79"/>
      <c r="H35" s="116" t="s">
        <v>80</v>
      </c>
      <c r="I35" s="119" t="s">
        <v>104</v>
      </c>
      <c r="J35" s="119">
        <v>1965595</v>
      </c>
      <c r="L35" s="87"/>
      <c r="M35" s="126"/>
    </row>
    <row r="36" spans="1:13" ht="18" customHeight="1">
      <c r="A36" s="143" t="s">
        <v>123</v>
      </c>
      <c r="B36" s="81">
        <f>I135</f>
        <v>19852</v>
      </c>
      <c r="C36" s="73">
        <f>B36/$B$14</f>
        <v>0.37690569763247328</v>
      </c>
      <c r="D36" s="89"/>
      <c r="E36" s="73">
        <f>J135/J29</f>
        <v>0.28435407180666716</v>
      </c>
      <c r="F36" s="135"/>
      <c r="H36" s="141" t="s">
        <v>166</v>
      </c>
      <c r="I36" s="142">
        <v>56</v>
      </c>
      <c r="J36" s="142">
        <v>894370</v>
      </c>
      <c r="L36" s="87"/>
      <c r="M36" s="126"/>
    </row>
    <row r="37" spans="1:13" ht="5.25" customHeight="1">
      <c r="A37" s="123"/>
      <c r="B37" s="123"/>
      <c r="C37" s="123"/>
      <c r="D37" s="134"/>
      <c r="E37" s="123"/>
      <c r="F37" s="123"/>
      <c r="H37" s="141" t="s">
        <v>167</v>
      </c>
      <c r="I37" s="148" t="s">
        <v>104</v>
      </c>
      <c r="J37" s="142">
        <v>383934</v>
      </c>
      <c r="L37" s="87"/>
      <c r="M37" s="126"/>
    </row>
    <row r="38" spans="1:13" ht="6" customHeight="1">
      <c r="H38" s="141" t="s">
        <v>168</v>
      </c>
      <c r="I38" s="142">
        <v>0</v>
      </c>
      <c r="J38" s="142">
        <v>687291</v>
      </c>
      <c r="L38" s="87"/>
      <c r="M38" s="126"/>
    </row>
    <row r="39" spans="1:13" ht="24" customHeight="1">
      <c r="A39" s="246" t="s">
        <v>413</v>
      </c>
      <c r="B39" s="246"/>
      <c r="C39" s="246"/>
      <c r="D39" s="246"/>
      <c r="E39" s="246"/>
      <c r="F39" s="246"/>
      <c r="H39" s="116" t="s">
        <v>81</v>
      </c>
      <c r="I39" s="74" t="s">
        <v>104</v>
      </c>
      <c r="J39" s="119">
        <v>468461</v>
      </c>
      <c r="L39" s="87"/>
      <c r="M39" s="126"/>
    </row>
    <row r="40" spans="1:13" ht="12.75" customHeight="1">
      <c r="A40" s="245" t="s">
        <v>401</v>
      </c>
      <c r="B40" s="245"/>
      <c r="C40" s="245"/>
      <c r="D40" s="245"/>
      <c r="E40" s="245"/>
      <c r="F40" s="245"/>
      <c r="H40" s="116" t="s">
        <v>82</v>
      </c>
      <c r="I40" s="74">
        <v>4128</v>
      </c>
      <c r="J40" s="119">
        <v>2823144</v>
      </c>
      <c r="L40" s="8"/>
      <c r="M40" s="126"/>
    </row>
    <row r="41" spans="1:13" ht="15" customHeight="1">
      <c r="A41" s="245" t="s">
        <v>402</v>
      </c>
      <c r="B41" s="245"/>
      <c r="C41" s="245"/>
      <c r="D41" s="245"/>
      <c r="E41" s="245"/>
      <c r="F41" s="245"/>
      <c r="H41" s="141" t="s">
        <v>169</v>
      </c>
      <c r="I41" s="148" t="s">
        <v>104</v>
      </c>
      <c r="J41" s="142">
        <v>771799</v>
      </c>
      <c r="L41" s="87"/>
      <c r="M41" s="126"/>
    </row>
    <row r="42" spans="1:13" ht="13.5" customHeight="1">
      <c r="A42" s="245" t="s">
        <v>403</v>
      </c>
      <c r="B42" s="245"/>
      <c r="C42" s="245"/>
      <c r="D42" s="245"/>
      <c r="E42" s="245"/>
      <c r="F42" s="245"/>
      <c r="H42" s="141" t="s">
        <v>170</v>
      </c>
      <c r="I42" s="148" t="s">
        <v>104</v>
      </c>
      <c r="J42" s="142">
        <v>499781</v>
      </c>
      <c r="L42" s="87"/>
      <c r="M42" s="126"/>
    </row>
    <row r="43" spans="1:13" ht="11.25" customHeight="1">
      <c r="A43" s="246" t="s">
        <v>125</v>
      </c>
      <c r="B43" s="246"/>
      <c r="C43" s="246"/>
      <c r="D43" s="246"/>
      <c r="E43" s="246"/>
      <c r="F43" s="246"/>
      <c r="H43" s="141" t="s">
        <v>171</v>
      </c>
      <c r="I43" s="142" t="s">
        <v>104</v>
      </c>
      <c r="J43" s="142">
        <v>1551564</v>
      </c>
      <c r="L43" s="87"/>
      <c r="M43" s="126"/>
    </row>
    <row r="44" spans="1:13" ht="12" customHeight="1">
      <c r="A44" s="246" t="s">
        <v>399</v>
      </c>
      <c r="B44" s="246"/>
      <c r="C44" s="246"/>
      <c r="D44" s="246"/>
      <c r="E44" s="246"/>
      <c r="F44" s="246"/>
      <c r="H44" s="116" t="s">
        <v>83</v>
      </c>
      <c r="I44" s="74" t="s">
        <v>104</v>
      </c>
      <c r="J44" s="119">
        <v>2095718</v>
      </c>
      <c r="L44" s="87"/>
      <c r="M44" s="126"/>
    </row>
    <row r="45" spans="1:13" ht="14.45" customHeight="1">
      <c r="A45" s="245" t="s">
        <v>126</v>
      </c>
      <c r="B45" s="245"/>
      <c r="C45" s="245"/>
      <c r="D45" s="245"/>
      <c r="E45" s="245"/>
      <c r="F45" s="245"/>
      <c r="H45" s="141" t="s">
        <v>172</v>
      </c>
      <c r="I45" s="148" t="s">
        <v>104</v>
      </c>
      <c r="J45" s="142">
        <v>1444886</v>
      </c>
      <c r="L45" s="87"/>
      <c r="M45" s="126"/>
    </row>
    <row r="46" spans="1:13">
      <c r="H46" s="141" t="s">
        <v>173</v>
      </c>
      <c r="I46" s="148">
        <v>0</v>
      </c>
      <c r="J46" s="142">
        <v>40225</v>
      </c>
      <c r="L46" s="87"/>
      <c r="M46" s="126"/>
    </row>
    <row r="47" spans="1:13">
      <c r="A47" s="147" t="s">
        <v>47</v>
      </c>
      <c r="B47" s="151">
        <f>SUM(B8:B10)</f>
        <v>58321</v>
      </c>
      <c r="C47" s="147" t="b">
        <f>B47=B7</f>
        <v>1</v>
      </c>
      <c r="D47" s="150">
        <f>SUM(C8:C10)</f>
        <v>1</v>
      </c>
      <c r="E47" s="150">
        <f>SUM(E8:E10)</f>
        <v>1</v>
      </c>
      <c r="H47" s="141" t="s">
        <v>174</v>
      </c>
      <c r="I47" s="148" t="s">
        <v>104</v>
      </c>
      <c r="J47" s="142">
        <v>117170</v>
      </c>
      <c r="L47" s="87"/>
      <c r="M47" s="126"/>
    </row>
    <row r="48" spans="1:13">
      <c r="A48" s="147"/>
      <c r="B48" s="151">
        <f>SUM(B13:B14)</f>
        <v>58321</v>
      </c>
      <c r="C48" s="147" t="b">
        <f>B48=B12</f>
        <v>1</v>
      </c>
      <c r="D48" s="150">
        <f>SUM(C13:C14)</f>
        <v>1</v>
      </c>
      <c r="E48" s="150">
        <f>SUM(E13:E14)</f>
        <v>1</v>
      </c>
      <c r="H48" s="141" t="s">
        <v>175</v>
      </c>
      <c r="I48" s="148">
        <v>0</v>
      </c>
      <c r="J48" s="142">
        <v>28088</v>
      </c>
      <c r="L48" s="87"/>
      <c r="M48" s="126"/>
    </row>
    <row r="49" spans="1:13">
      <c r="A49" s="147"/>
      <c r="B49" s="151">
        <f>SUM(B15,B36)</f>
        <v>52671</v>
      </c>
      <c r="C49" s="147" t="b">
        <f>B49=B14</f>
        <v>1</v>
      </c>
      <c r="D49" s="150">
        <f>SUM(C15:C36)</f>
        <v>1</v>
      </c>
      <c r="E49" s="150">
        <f>SUM(E15:E36)</f>
        <v>1</v>
      </c>
      <c r="H49" s="141" t="s">
        <v>176</v>
      </c>
      <c r="I49" s="148" t="s">
        <v>105</v>
      </c>
      <c r="J49" s="142">
        <v>129781</v>
      </c>
      <c r="L49" s="87"/>
      <c r="M49" s="126"/>
    </row>
    <row r="50" spans="1:13">
      <c r="A50" s="147" t="s">
        <v>348</v>
      </c>
      <c r="B50" s="151">
        <f>SUM(B16:B35)</f>
        <v>32819</v>
      </c>
      <c r="C50" s="147" t="b">
        <f>B50=B15</f>
        <v>1</v>
      </c>
      <c r="D50" s="150">
        <f>SUM(D16:D35)</f>
        <v>1</v>
      </c>
      <c r="E50" s="150">
        <f>SUM(F16:F35)</f>
        <v>1</v>
      </c>
      <c r="H50" s="141" t="s">
        <v>177</v>
      </c>
      <c r="I50" s="148">
        <v>0</v>
      </c>
      <c r="J50" s="142">
        <v>81686</v>
      </c>
      <c r="L50" s="87"/>
      <c r="M50" s="126"/>
    </row>
    <row r="51" spans="1:13">
      <c r="H51" s="141" t="s">
        <v>178</v>
      </c>
      <c r="I51" s="148">
        <v>0</v>
      </c>
      <c r="J51" s="142">
        <v>737510</v>
      </c>
      <c r="L51" s="87"/>
      <c r="M51" s="126"/>
    </row>
    <row r="52" spans="1:13">
      <c r="H52" s="141" t="s">
        <v>179</v>
      </c>
      <c r="I52" s="148" t="s">
        <v>105</v>
      </c>
      <c r="J52" s="142">
        <v>23663</v>
      </c>
      <c r="L52" s="87"/>
      <c r="M52" s="126"/>
    </row>
    <row r="53" spans="1:13">
      <c r="H53" s="141" t="s">
        <v>180</v>
      </c>
      <c r="I53" s="148">
        <v>0</v>
      </c>
      <c r="J53" s="142" t="s">
        <v>104</v>
      </c>
      <c r="L53" s="87"/>
      <c r="M53" s="198"/>
    </row>
    <row r="54" spans="1:13">
      <c r="H54" s="141" t="s">
        <v>181</v>
      </c>
      <c r="I54" s="148">
        <v>0</v>
      </c>
      <c r="J54" s="142" t="s">
        <v>104</v>
      </c>
      <c r="L54" s="87"/>
      <c r="M54" s="198"/>
    </row>
    <row r="55" spans="1:13">
      <c r="H55" s="141" t="s">
        <v>182</v>
      </c>
      <c r="I55" s="148">
        <v>0</v>
      </c>
      <c r="J55" s="142">
        <v>43816</v>
      </c>
      <c r="L55" s="87"/>
      <c r="M55" s="126"/>
    </row>
    <row r="56" spans="1:13">
      <c r="H56" s="141" t="s">
        <v>183</v>
      </c>
      <c r="I56" s="148">
        <v>0</v>
      </c>
      <c r="J56" s="142">
        <v>117761</v>
      </c>
      <c r="L56" s="87"/>
      <c r="M56" s="126"/>
    </row>
    <row r="57" spans="1:13">
      <c r="H57" s="141" t="s">
        <v>184</v>
      </c>
      <c r="I57" s="148">
        <v>101</v>
      </c>
      <c r="J57" s="142">
        <v>650832</v>
      </c>
      <c r="L57" s="87"/>
      <c r="M57" s="126"/>
    </row>
    <row r="58" spans="1:13">
      <c r="H58" s="141" t="s">
        <v>185</v>
      </c>
      <c r="I58" s="148">
        <v>84</v>
      </c>
      <c r="J58" s="142">
        <v>216545</v>
      </c>
      <c r="L58" s="87"/>
      <c r="M58" s="126"/>
    </row>
    <row r="59" spans="1:13">
      <c r="H59" s="141" t="s">
        <v>186</v>
      </c>
      <c r="I59" s="148">
        <v>0</v>
      </c>
      <c r="J59" s="142">
        <v>27042</v>
      </c>
      <c r="L59" s="87"/>
      <c r="M59" s="126"/>
    </row>
    <row r="60" spans="1:13">
      <c r="H60" s="141" t="s">
        <v>187</v>
      </c>
      <c r="I60" s="148">
        <v>0</v>
      </c>
      <c r="J60" s="142">
        <v>2279</v>
      </c>
      <c r="L60" s="87"/>
      <c r="M60" s="126"/>
    </row>
    <row r="61" spans="1:13">
      <c r="H61" s="141" t="s">
        <v>188</v>
      </c>
      <c r="I61" s="148">
        <v>0</v>
      </c>
      <c r="J61" s="142">
        <v>3272</v>
      </c>
      <c r="L61" s="87"/>
      <c r="M61" s="126"/>
    </row>
    <row r="62" spans="1:13">
      <c r="H62" s="141" t="s">
        <v>189</v>
      </c>
      <c r="I62" s="148" t="s">
        <v>105</v>
      </c>
      <c r="J62" s="142">
        <v>2885</v>
      </c>
      <c r="L62" s="87"/>
      <c r="M62" s="126"/>
    </row>
    <row r="63" spans="1:13">
      <c r="H63" s="141" t="s">
        <v>190</v>
      </c>
      <c r="I63" s="148" t="s">
        <v>105</v>
      </c>
      <c r="J63" s="142">
        <v>2053</v>
      </c>
      <c r="L63" s="87"/>
      <c r="M63" s="126"/>
    </row>
    <row r="64" spans="1:13">
      <c r="H64" s="141" t="s">
        <v>191</v>
      </c>
      <c r="I64" s="148">
        <v>0</v>
      </c>
      <c r="J64" s="142">
        <v>35136</v>
      </c>
      <c r="L64" s="87"/>
      <c r="M64" s="126"/>
    </row>
    <row r="65" spans="8:13">
      <c r="H65" s="141" t="s">
        <v>192</v>
      </c>
      <c r="I65" s="148">
        <v>0</v>
      </c>
      <c r="J65" s="142">
        <v>42316</v>
      </c>
      <c r="L65" s="87"/>
      <c r="M65" s="126"/>
    </row>
    <row r="66" spans="8:13">
      <c r="H66" s="141" t="s">
        <v>193</v>
      </c>
      <c r="I66" s="148">
        <v>0</v>
      </c>
      <c r="J66" s="142">
        <v>123380</v>
      </c>
      <c r="L66" s="87"/>
      <c r="M66" s="126"/>
    </row>
    <row r="67" spans="8:13">
      <c r="H67" s="141" t="s">
        <v>194</v>
      </c>
      <c r="I67" s="148">
        <v>0</v>
      </c>
      <c r="J67" s="142">
        <v>161837</v>
      </c>
      <c r="L67" s="87"/>
      <c r="M67" s="126"/>
    </row>
    <row r="68" spans="8:13">
      <c r="H68" s="141" t="s">
        <v>195</v>
      </c>
      <c r="I68" s="148">
        <v>0</v>
      </c>
      <c r="J68" s="142">
        <v>34087</v>
      </c>
      <c r="L68" s="87"/>
      <c r="M68" s="126"/>
    </row>
    <row r="69" spans="8:13">
      <c r="H69" s="116" t="s">
        <v>84</v>
      </c>
      <c r="I69" s="74" t="s">
        <v>104</v>
      </c>
      <c r="J69" s="119">
        <v>1423703</v>
      </c>
      <c r="L69" s="87"/>
      <c r="M69" s="126"/>
    </row>
    <row r="70" spans="8:13">
      <c r="H70" s="116" t="s">
        <v>85</v>
      </c>
      <c r="I70" s="119">
        <v>6188</v>
      </c>
      <c r="J70" s="119">
        <v>3198825</v>
      </c>
      <c r="L70" s="8"/>
      <c r="M70" s="126"/>
    </row>
    <row r="71" spans="8:13">
      <c r="H71" s="141" t="s">
        <v>196</v>
      </c>
      <c r="I71" s="142" t="s">
        <v>104</v>
      </c>
      <c r="J71" s="142">
        <v>611624</v>
      </c>
      <c r="L71" s="87"/>
      <c r="M71" s="126"/>
    </row>
    <row r="72" spans="8:13">
      <c r="H72" s="141" t="s">
        <v>197</v>
      </c>
      <c r="I72" s="148">
        <v>0</v>
      </c>
      <c r="J72" s="142">
        <v>84466</v>
      </c>
      <c r="L72" s="87"/>
      <c r="M72" s="126"/>
    </row>
    <row r="73" spans="8:13">
      <c r="H73" s="141" t="s">
        <v>198</v>
      </c>
      <c r="I73" s="148" t="s">
        <v>104</v>
      </c>
      <c r="J73" s="142">
        <v>110684</v>
      </c>
      <c r="L73" s="87"/>
      <c r="M73" s="126"/>
    </row>
    <row r="74" spans="8:13">
      <c r="H74" s="141" t="s">
        <v>199</v>
      </c>
      <c r="I74" s="148" t="s">
        <v>104</v>
      </c>
      <c r="J74" s="142">
        <v>293407</v>
      </c>
      <c r="L74" s="87"/>
      <c r="M74" s="126"/>
    </row>
    <row r="75" spans="8:13">
      <c r="H75" s="141" t="s">
        <v>200</v>
      </c>
      <c r="I75" s="142" t="s">
        <v>104</v>
      </c>
      <c r="J75" s="142">
        <v>412924</v>
      </c>
      <c r="L75" s="87"/>
      <c r="M75" s="126"/>
    </row>
    <row r="76" spans="8:13">
      <c r="H76" s="141" t="s">
        <v>201</v>
      </c>
      <c r="I76" s="148" t="s">
        <v>104</v>
      </c>
      <c r="J76" s="142">
        <v>178733</v>
      </c>
      <c r="L76" s="87"/>
      <c r="M76" s="126"/>
    </row>
    <row r="77" spans="8:13">
      <c r="H77" s="141" t="s">
        <v>202</v>
      </c>
      <c r="I77" s="142">
        <v>3349</v>
      </c>
      <c r="J77" s="142">
        <v>209754</v>
      </c>
      <c r="L77" s="8"/>
      <c r="M77" s="126"/>
    </row>
    <row r="78" spans="8:13">
      <c r="H78" s="141" t="s">
        <v>203</v>
      </c>
      <c r="I78" s="148" t="s">
        <v>105</v>
      </c>
      <c r="J78" s="142">
        <v>164801</v>
      </c>
      <c r="L78" s="87"/>
      <c r="M78" s="126"/>
    </row>
    <row r="79" spans="8:13">
      <c r="H79" s="141" t="s">
        <v>204</v>
      </c>
      <c r="I79" s="148">
        <v>0</v>
      </c>
      <c r="J79" s="142">
        <v>93609</v>
      </c>
      <c r="L79" s="87"/>
      <c r="M79" s="126"/>
    </row>
    <row r="80" spans="8:13">
      <c r="H80" s="141" t="s">
        <v>205</v>
      </c>
      <c r="I80" s="148" t="s">
        <v>104</v>
      </c>
      <c r="J80" s="142">
        <v>590168</v>
      </c>
      <c r="L80" s="87"/>
      <c r="M80" s="126"/>
    </row>
    <row r="81" spans="8:13">
      <c r="H81" s="141" t="s">
        <v>206</v>
      </c>
      <c r="I81" s="148" t="s">
        <v>105</v>
      </c>
      <c r="J81" s="142">
        <v>290346</v>
      </c>
      <c r="L81" s="87"/>
      <c r="M81" s="126"/>
    </row>
    <row r="82" spans="8:13">
      <c r="H82" s="141" t="s">
        <v>207</v>
      </c>
      <c r="I82" s="148" t="s">
        <v>105</v>
      </c>
      <c r="J82" s="142">
        <v>158309</v>
      </c>
      <c r="L82" s="87"/>
      <c r="M82" s="126"/>
    </row>
    <row r="83" spans="8:13">
      <c r="H83" s="116" t="s">
        <v>86</v>
      </c>
      <c r="I83" s="119">
        <v>2136</v>
      </c>
      <c r="J83" s="119">
        <v>1221450</v>
      </c>
      <c r="L83" s="8"/>
      <c r="M83" s="126"/>
    </row>
    <row r="84" spans="8:13">
      <c r="H84" s="141" t="s">
        <v>208</v>
      </c>
      <c r="I84" s="148">
        <v>0</v>
      </c>
      <c r="J84" s="142">
        <v>81412</v>
      </c>
      <c r="L84" s="87"/>
      <c r="M84" s="126"/>
    </row>
    <row r="85" spans="8:13">
      <c r="H85" s="141" t="s">
        <v>209</v>
      </c>
      <c r="I85" s="148">
        <v>775</v>
      </c>
      <c r="J85" s="142" t="s">
        <v>104</v>
      </c>
      <c r="L85" s="87"/>
      <c r="M85" s="198"/>
    </row>
    <row r="86" spans="8:13">
      <c r="H86" s="141" t="s">
        <v>210</v>
      </c>
      <c r="I86" s="148">
        <v>0</v>
      </c>
      <c r="J86" s="142">
        <v>766</v>
      </c>
      <c r="L86" s="87"/>
      <c r="M86" s="198"/>
    </row>
    <row r="87" spans="8:13">
      <c r="H87" s="141" t="s">
        <v>211</v>
      </c>
      <c r="I87" s="148" t="s">
        <v>104</v>
      </c>
      <c r="J87" s="142">
        <v>531261</v>
      </c>
      <c r="L87" s="87"/>
      <c r="M87" s="126"/>
    </row>
    <row r="88" spans="8:13">
      <c r="H88" s="141" t="s">
        <v>212</v>
      </c>
      <c r="I88" s="148" t="s">
        <v>105</v>
      </c>
      <c r="J88" s="142">
        <v>90448</v>
      </c>
      <c r="L88" s="87"/>
      <c r="M88" s="126"/>
    </row>
    <row r="89" spans="8:13">
      <c r="H89" s="141" t="s">
        <v>213</v>
      </c>
      <c r="I89" s="148" t="s">
        <v>105</v>
      </c>
      <c r="J89" s="142">
        <v>36672</v>
      </c>
      <c r="L89" s="87"/>
      <c r="M89" s="126"/>
    </row>
    <row r="90" spans="8:13">
      <c r="H90" s="141" t="s">
        <v>214</v>
      </c>
      <c r="I90" s="148" t="s">
        <v>105</v>
      </c>
      <c r="J90" s="142" t="s">
        <v>104</v>
      </c>
      <c r="L90" s="87"/>
      <c r="M90" s="198"/>
    </row>
    <row r="91" spans="8:13">
      <c r="H91" s="141" t="s">
        <v>215</v>
      </c>
      <c r="I91" s="148" t="s">
        <v>104</v>
      </c>
      <c r="J91" s="142">
        <v>133721</v>
      </c>
      <c r="L91" s="87"/>
      <c r="M91" s="126"/>
    </row>
    <row r="92" spans="8:13">
      <c r="H92" s="141" t="s">
        <v>216</v>
      </c>
      <c r="I92" s="148" t="s">
        <v>105</v>
      </c>
      <c r="J92" s="142">
        <v>124098</v>
      </c>
      <c r="L92" s="87"/>
      <c r="M92" s="126"/>
    </row>
    <row r="93" spans="8:13">
      <c r="H93" s="141" t="s">
        <v>217</v>
      </c>
      <c r="I93" s="148" t="s">
        <v>105</v>
      </c>
      <c r="J93" s="142">
        <v>58463</v>
      </c>
      <c r="L93" s="87"/>
      <c r="M93" s="126"/>
    </row>
    <row r="94" spans="8:13">
      <c r="H94" s="116" t="s">
        <v>87</v>
      </c>
      <c r="I94" s="74" t="s">
        <v>104</v>
      </c>
      <c r="J94" s="119">
        <v>889475</v>
      </c>
      <c r="L94" s="87"/>
      <c r="M94" s="126"/>
    </row>
    <row r="95" spans="8:13">
      <c r="H95" s="141" t="s">
        <v>218</v>
      </c>
      <c r="I95" s="148" t="s">
        <v>104</v>
      </c>
      <c r="J95" s="142">
        <v>152070</v>
      </c>
      <c r="L95" s="87"/>
      <c r="M95" s="126"/>
    </row>
    <row r="96" spans="8:13">
      <c r="H96" s="141" t="s">
        <v>219</v>
      </c>
      <c r="I96" s="148">
        <v>0</v>
      </c>
      <c r="J96" s="142">
        <v>136157</v>
      </c>
      <c r="L96" s="87"/>
      <c r="M96" s="126"/>
    </row>
    <row r="97" spans="8:13">
      <c r="H97" s="141" t="s">
        <v>220</v>
      </c>
      <c r="I97" s="148">
        <v>0</v>
      </c>
      <c r="J97" s="142">
        <v>128404</v>
      </c>
      <c r="L97" s="87"/>
      <c r="M97" s="126"/>
    </row>
    <row r="98" spans="8:13">
      <c r="H98" s="141" t="s">
        <v>221</v>
      </c>
      <c r="I98" s="148" t="s">
        <v>222</v>
      </c>
      <c r="J98" s="148" t="s">
        <v>222</v>
      </c>
      <c r="L98" s="87"/>
      <c r="M98" s="198"/>
    </row>
    <row r="99" spans="8:13">
      <c r="H99" s="141" t="s">
        <v>223</v>
      </c>
      <c r="I99" s="148" t="s">
        <v>104</v>
      </c>
      <c r="J99" s="142">
        <v>437123</v>
      </c>
      <c r="L99" s="87"/>
      <c r="M99" s="126"/>
    </row>
    <row r="100" spans="8:13">
      <c r="H100" s="141" t="s">
        <v>224</v>
      </c>
      <c r="I100" s="148">
        <v>0</v>
      </c>
      <c r="J100" s="142">
        <v>20688</v>
      </c>
      <c r="L100" s="87"/>
      <c r="M100" s="126"/>
    </row>
    <row r="101" spans="8:13">
      <c r="H101" s="141" t="s">
        <v>225</v>
      </c>
      <c r="I101" s="148">
        <v>0</v>
      </c>
      <c r="J101" s="142">
        <v>15033</v>
      </c>
      <c r="L101" s="87"/>
      <c r="M101" s="126"/>
    </row>
    <row r="102" spans="8:13">
      <c r="H102" s="116" t="s">
        <v>88</v>
      </c>
      <c r="I102" s="119" t="s">
        <v>104</v>
      </c>
      <c r="J102" s="119">
        <v>1477355</v>
      </c>
      <c r="L102" s="87"/>
      <c r="M102" s="126"/>
    </row>
    <row r="103" spans="8:13">
      <c r="H103" s="141" t="s">
        <v>226</v>
      </c>
      <c r="I103" s="148">
        <v>0</v>
      </c>
      <c r="J103" s="142" t="s">
        <v>104</v>
      </c>
      <c r="L103" s="87"/>
      <c r="M103" s="198"/>
    </row>
    <row r="104" spans="8:13">
      <c r="H104" s="141" t="s">
        <v>227</v>
      </c>
      <c r="I104" s="148">
        <v>704</v>
      </c>
      <c r="J104" s="142">
        <v>736024</v>
      </c>
      <c r="L104" s="87"/>
      <c r="M104" s="126"/>
    </row>
    <row r="105" spans="8:13">
      <c r="H105" s="141" t="s">
        <v>228</v>
      </c>
      <c r="I105" s="148" t="s">
        <v>105</v>
      </c>
      <c r="J105" s="142">
        <v>126227</v>
      </c>
      <c r="L105" s="87"/>
      <c r="M105" s="126"/>
    </row>
    <row r="106" spans="8:13">
      <c r="H106" s="141" t="s">
        <v>229</v>
      </c>
      <c r="I106" s="148" t="s">
        <v>104</v>
      </c>
      <c r="J106" s="142">
        <v>587482</v>
      </c>
      <c r="L106" s="87"/>
      <c r="M106" s="126"/>
    </row>
    <row r="107" spans="8:13">
      <c r="H107" s="141" t="s">
        <v>230</v>
      </c>
      <c r="I107" s="148">
        <v>0</v>
      </c>
      <c r="J107" s="142" t="s">
        <v>104</v>
      </c>
      <c r="L107" s="87"/>
      <c r="M107" s="198"/>
    </row>
    <row r="108" spans="8:13">
      <c r="H108" s="116" t="s">
        <v>89</v>
      </c>
      <c r="I108" s="119" t="s">
        <v>104</v>
      </c>
      <c r="J108" s="119">
        <v>585108</v>
      </c>
      <c r="L108" s="87"/>
      <c r="M108" s="126"/>
    </row>
    <row r="109" spans="8:13">
      <c r="H109" s="141" t="s">
        <v>231</v>
      </c>
      <c r="I109" s="148" t="s">
        <v>104</v>
      </c>
      <c r="J109" s="142">
        <v>390857</v>
      </c>
      <c r="L109" s="87"/>
      <c r="M109" s="126"/>
    </row>
    <row r="110" spans="8:13">
      <c r="H110" s="141" t="s">
        <v>232</v>
      </c>
      <c r="I110" s="142">
        <v>165</v>
      </c>
      <c r="J110" s="142">
        <v>193233</v>
      </c>
      <c r="L110" s="87"/>
      <c r="M110" s="126"/>
    </row>
    <row r="111" spans="8:13">
      <c r="H111" s="141" t="s">
        <v>233</v>
      </c>
      <c r="I111" s="148">
        <v>0</v>
      </c>
      <c r="J111" s="142">
        <v>1018</v>
      </c>
      <c r="L111" s="87"/>
      <c r="M111" s="126"/>
    </row>
    <row r="112" spans="8:13">
      <c r="H112" s="116" t="s">
        <v>90</v>
      </c>
      <c r="I112" s="74" t="s">
        <v>104</v>
      </c>
      <c r="J112" s="119">
        <v>5281249</v>
      </c>
      <c r="L112" s="87"/>
      <c r="M112" s="126"/>
    </row>
    <row r="113" spans="8:13">
      <c r="H113" s="116" t="s">
        <v>91</v>
      </c>
      <c r="I113" s="74">
        <v>0</v>
      </c>
      <c r="J113" s="119">
        <v>377833</v>
      </c>
      <c r="L113" s="87"/>
      <c r="M113" s="126"/>
    </row>
    <row r="114" spans="8:13">
      <c r="H114" s="116" t="s">
        <v>92</v>
      </c>
      <c r="I114" s="119" t="s">
        <v>104</v>
      </c>
      <c r="J114" s="119">
        <v>1756196</v>
      </c>
      <c r="L114" s="87"/>
      <c r="M114" s="126"/>
    </row>
    <row r="115" spans="8:13">
      <c r="H115" s="141" t="s">
        <v>234</v>
      </c>
      <c r="I115" s="142" t="s">
        <v>104</v>
      </c>
      <c r="J115" s="142">
        <v>1597412</v>
      </c>
      <c r="L115" s="87"/>
      <c r="M115" s="126"/>
    </row>
    <row r="116" spans="8:13">
      <c r="H116" s="141" t="s">
        <v>235</v>
      </c>
      <c r="I116" s="148">
        <v>0</v>
      </c>
      <c r="J116" s="142">
        <v>158784</v>
      </c>
      <c r="L116" s="87"/>
      <c r="M116" s="126"/>
    </row>
    <row r="117" spans="8:13">
      <c r="H117" s="116" t="s">
        <v>93</v>
      </c>
      <c r="I117" s="74">
        <v>64</v>
      </c>
      <c r="J117" s="119">
        <v>406540</v>
      </c>
      <c r="L117" s="87"/>
      <c r="M117" s="126"/>
    </row>
    <row r="118" spans="8:13">
      <c r="H118" s="116" t="s">
        <v>94</v>
      </c>
      <c r="I118" s="119">
        <v>6405</v>
      </c>
      <c r="J118" s="119">
        <v>5190028</v>
      </c>
      <c r="L118" s="8"/>
      <c r="M118" s="126"/>
    </row>
    <row r="119" spans="8:13">
      <c r="H119" s="141" t="s">
        <v>236</v>
      </c>
      <c r="I119" s="148">
        <v>3842</v>
      </c>
      <c r="J119" s="142">
        <v>2672829</v>
      </c>
      <c r="L119" s="8"/>
      <c r="M119" s="126"/>
    </row>
    <row r="120" spans="8:13">
      <c r="H120" s="141" t="s">
        <v>237</v>
      </c>
      <c r="I120" s="148" t="s">
        <v>104</v>
      </c>
      <c r="J120" s="142">
        <v>1381699</v>
      </c>
      <c r="L120" s="87"/>
      <c r="M120" s="126"/>
    </row>
    <row r="121" spans="8:13">
      <c r="H121" s="141" t="s">
        <v>238</v>
      </c>
      <c r="I121" s="142">
        <v>74</v>
      </c>
      <c r="J121" s="142">
        <v>426276</v>
      </c>
      <c r="L121" s="87"/>
      <c r="M121" s="126"/>
    </row>
    <row r="122" spans="8:13">
      <c r="H122" s="141" t="s">
        <v>239</v>
      </c>
      <c r="I122" s="148" t="s">
        <v>104</v>
      </c>
      <c r="J122" s="142">
        <v>709224</v>
      </c>
      <c r="L122" s="87"/>
      <c r="M122" s="126"/>
    </row>
    <row r="123" spans="8:13">
      <c r="H123" s="116" t="s">
        <v>95</v>
      </c>
      <c r="I123" s="74" t="s">
        <v>105</v>
      </c>
      <c r="J123" s="119">
        <v>292320</v>
      </c>
      <c r="L123" s="87"/>
      <c r="M123" s="126"/>
    </row>
    <row r="124" spans="8:13">
      <c r="H124" s="141" t="s">
        <v>240</v>
      </c>
      <c r="I124" s="148" t="s">
        <v>105</v>
      </c>
      <c r="J124" s="142">
        <v>130543</v>
      </c>
      <c r="L124" s="87"/>
      <c r="M124" s="126"/>
    </row>
    <row r="125" spans="8:13">
      <c r="H125" s="141" t="s">
        <v>241</v>
      </c>
      <c r="I125" s="148">
        <v>0</v>
      </c>
      <c r="J125" s="142">
        <v>21716</v>
      </c>
      <c r="L125" s="87"/>
      <c r="M125" s="126"/>
    </row>
    <row r="126" spans="8:13">
      <c r="H126" s="141" t="s">
        <v>242</v>
      </c>
      <c r="I126" s="148" t="s">
        <v>105</v>
      </c>
      <c r="J126" s="142">
        <v>140061</v>
      </c>
      <c r="L126" s="87"/>
      <c r="M126" s="126"/>
    </row>
    <row r="127" spans="8:13">
      <c r="H127" s="116" t="s">
        <v>96</v>
      </c>
      <c r="I127" s="74">
        <v>7401</v>
      </c>
      <c r="J127" s="119">
        <v>1674399</v>
      </c>
      <c r="L127" s="8"/>
      <c r="M127" s="126"/>
    </row>
    <row r="128" spans="8:13">
      <c r="H128" s="141" t="s">
        <v>243</v>
      </c>
      <c r="I128" s="148">
        <v>3479</v>
      </c>
      <c r="J128" s="142">
        <v>368304</v>
      </c>
      <c r="L128" s="8"/>
      <c r="M128" s="126"/>
    </row>
    <row r="129" spans="8:13">
      <c r="H129" s="141" t="s">
        <v>244</v>
      </c>
      <c r="I129" s="142">
        <v>3922</v>
      </c>
      <c r="J129" s="142">
        <v>1306095</v>
      </c>
      <c r="L129" s="8"/>
      <c r="M129" s="126"/>
    </row>
    <row r="130" spans="8:13">
      <c r="H130" s="116" t="s">
        <v>97</v>
      </c>
      <c r="I130" s="119">
        <v>2818</v>
      </c>
      <c r="J130" s="119">
        <v>1721624</v>
      </c>
      <c r="L130" s="8"/>
      <c r="M130" s="126"/>
    </row>
    <row r="131" spans="8:13">
      <c r="H131" s="141" t="s">
        <v>245</v>
      </c>
      <c r="I131" s="148">
        <v>1691</v>
      </c>
      <c r="J131" s="142">
        <v>642274</v>
      </c>
      <c r="L131" s="8"/>
      <c r="M131" s="126"/>
    </row>
    <row r="132" spans="8:13">
      <c r="H132" s="141" t="s">
        <v>246</v>
      </c>
      <c r="I132" s="142" t="s">
        <v>104</v>
      </c>
      <c r="J132" s="142">
        <v>412936</v>
      </c>
      <c r="L132" s="87"/>
      <c r="M132" s="126"/>
    </row>
    <row r="133" spans="8:13">
      <c r="H133" s="141" t="s">
        <v>247</v>
      </c>
      <c r="I133" s="148" t="s">
        <v>104</v>
      </c>
      <c r="J133" s="142">
        <v>561481</v>
      </c>
      <c r="L133" s="87"/>
      <c r="M133" s="126"/>
    </row>
    <row r="134" spans="8:13">
      <c r="H134" s="141" t="s">
        <v>248</v>
      </c>
      <c r="I134" s="148">
        <v>0</v>
      </c>
      <c r="J134" s="142">
        <v>104933</v>
      </c>
      <c r="L134" s="87"/>
      <c r="M134" s="126"/>
    </row>
    <row r="135" spans="8:13">
      <c r="H135" s="116" t="s">
        <v>98</v>
      </c>
      <c r="I135" s="119">
        <v>19852</v>
      </c>
      <c r="J135" s="119">
        <v>13094596</v>
      </c>
      <c r="L135" s="8"/>
      <c r="M135" s="126"/>
    </row>
    <row r="136" spans="8:13">
      <c r="H136" s="141" t="s">
        <v>99</v>
      </c>
      <c r="I136" s="142">
        <v>2260</v>
      </c>
      <c r="J136" s="142">
        <v>3166302</v>
      </c>
      <c r="L136" s="8"/>
      <c r="M136" s="126"/>
    </row>
    <row r="137" spans="8:13">
      <c r="H137" s="141" t="s">
        <v>100</v>
      </c>
      <c r="I137" s="148">
        <v>548</v>
      </c>
      <c r="J137" s="142">
        <v>1249612</v>
      </c>
      <c r="L137" s="87"/>
      <c r="M137" s="126"/>
    </row>
    <row r="138" spans="8:13">
      <c r="H138" s="141" t="s">
        <v>101</v>
      </c>
      <c r="I138" s="142">
        <v>17044</v>
      </c>
      <c r="J138" s="142">
        <v>8678682</v>
      </c>
      <c r="L138" s="8"/>
      <c r="M138" s="126"/>
    </row>
    <row r="139" spans="8:13">
      <c r="H139" s="141" t="s">
        <v>102</v>
      </c>
      <c r="I139" s="142">
        <v>4113</v>
      </c>
      <c r="J139" s="142">
        <v>3598342</v>
      </c>
      <c r="L139" s="8"/>
      <c r="M139" s="126"/>
    </row>
    <row r="140" spans="8:13">
      <c r="H140" s="141" t="s">
        <v>103</v>
      </c>
      <c r="I140" s="142">
        <v>12931</v>
      </c>
      <c r="J140" s="142">
        <v>5080340</v>
      </c>
      <c r="L140" s="8"/>
      <c r="M140" s="126"/>
    </row>
  </sheetData>
  <mergeCells count="12">
    <mergeCell ref="B4:D4"/>
    <mergeCell ref="E4:F4"/>
    <mergeCell ref="A1:F1"/>
    <mergeCell ref="A2:F2"/>
    <mergeCell ref="A3:F3"/>
    <mergeCell ref="A45:F45"/>
    <mergeCell ref="A39:F39"/>
    <mergeCell ref="A40:F40"/>
    <mergeCell ref="A41:F41"/>
    <mergeCell ref="A42:F42"/>
    <mergeCell ref="A43:F43"/>
    <mergeCell ref="A44:F44"/>
  </mergeCells>
  <hyperlinks>
    <hyperlink ref="H6" r:id="rId1" display="http://www.bea.gov/iTable/definitions.cfm?did=2405&amp;reqId=70"/>
    <hyperlink ref="H7" r:id="rId2" display="http://www.bea.gov/iTable/definitions.cfm?did=2429&amp;reqId=70"/>
    <hyperlink ref="H8" r:id="rId3" display="http://www.bea.gov/iTable/definitions.cfm?did=2387&amp;reqId=70"/>
    <hyperlink ref="H10" r:id="rId4" display="http://www.bea.gov/iTable/definitions.cfm?did=2103&amp;reqId=70"/>
    <hyperlink ref="H11" r:id="rId5" display="http://www.bea.gov/iTable/definitions.cfm?did=2256&amp;reqId=70"/>
    <hyperlink ref="H12" r:id="rId6" display="http://www.bea.gov/iTable/definitions.cfm?did=2119&amp;reqId=70"/>
    <hyperlink ref="H13" r:id="rId7" display="http://www.bea.gov/iTable/definitions.cfm?did=2122&amp;reqId=70"/>
    <hyperlink ref="H14" r:id="rId8" display="http://www.bea.gov/iTable/definitions.cfm?did=2421&amp;reqId=70"/>
    <hyperlink ref="H15" r:id="rId9" display="http://www.bea.gov/iTable/definitions.cfm?did=2132&amp;reqId=70"/>
    <hyperlink ref="H16" r:id="rId10" display="http://www.bea.gov/iTable/definitions.cfm?did=2422&amp;reqId=70"/>
    <hyperlink ref="H17" r:id="rId11" display="http://www.bea.gov/iTable/definitions.cfm?did=2425&amp;reqId=70"/>
    <hyperlink ref="H20" r:id="rId12" display="http://www.bea.gov/iTable/definitions.cfm?did=2598&amp;reqId=70"/>
    <hyperlink ref="H21" r:id="rId13" display="http://www.bea.gov/iTable/definitions.cfm?did=2534&amp;reqId=70"/>
    <hyperlink ref="H22" r:id="rId14" display="http://www.bea.gov/iTable/definitions.cfm?did=2121&amp;reqId=70"/>
    <hyperlink ref="H23" r:id="rId15" display="http://www.bea.gov/iTable/definitions.cfm?did=2122&amp;reqId=70"/>
    <hyperlink ref="H24" r:id="rId16" display="http://www.bea.gov/iTable/definitions.cfm?did=2452&amp;reqId=70"/>
    <hyperlink ref="H25" r:id="rId17" display="http://www.bea.gov/iTable/definitions.cfm?did=2143&amp;reqId=70"/>
    <hyperlink ref="H26" r:id="rId18" display="http://www.bea.gov/iTable/definitions.cfm?did=2328&amp;reqId=70"/>
    <hyperlink ref="H28" r:id="rId19" display="http://www.bea.gov/iTable/definitions.cfm?did=2139&amp;reqId=70"/>
    <hyperlink ref="H29" r:id="rId20" display="http://www.bea.gov/iTable/definitions.cfm?did=2324&amp;reqId=70"/>
    <hyperlink ref="H30" r:id="rId21" display="http://www.bea.gov/iTable/definitions.cfm?did=2436&amp;reqId=70"/>
    <hyperlink ref="H31" r:id="rId22" display="http://www.bea.gov/iTable/definitions.cfm?did=2174&amp;reqId=70"/>
    <hyperlink ref="H32" r:id="rId23" display="http://www.bea.gov/iTable/definitions.cfm?did=2173&amp;reqId=70"/>
    <hyperlink ref="H33" r:id="rId24" display="http://www.bea.gov/iTable/definitions.cfm?did=2162&amp;reqId=70"/>
    <hyperlink ref="H34" r:id="rId25" display="http://www.bea.gov/iTable/definitions.cfm?did=214&amp;reqId=70"/>
    <hyperlink ref="H35" r:id="rId26" display="http://www.bea.gov/iTable/definitions.cfm?did=2290&amp;reqId=70"/>
    <hyperlink ref="H36" r:id="rId27" display="http://www.bea.gov/iTable/definitions.cfm?did=2343&amp;reqId=70"/>
    <hyperlink ref="H37" r:id="rId28" display="http://www.bea.gov/iTable/definitions.cfm?did=2291&amp;reqId=70"/>
    <hyperlink ref="H38" r:id="rId29" display="http://www.bea.gov/iTable/definitions.cfm?did=2535&amp;reqId=70"/>
    <hyperlink ref="H39" r:id="rId30" display="http://www.bea.gov/iTable/definitions.cfm?did=2588&amp;reqId=70"/>
    <hyperlink ref="H40" r:id="rId31" display="http://www.bea.gov/iTable/definitions.cfm?did=275&amp;reqId=70"/>
    <hyperlink ref="H41" r:id="rId32" display="http://www.bea.gov/iTable/definitions.cfm?did=276&amp;reqId=70"/>
    <hyperlink ref="H42" r:id="rId33" display="http://www.bea.gov/iTable/definitions.cfm?did=2206&amp;reqId=70"/>
    <hyperlink ref="H43" r:id="rId34" display="http://www.bea.gov/iTable/definitions.cfm?did=2516&amp;reqId=70"/>
    <hyperlink ref="H44" r:id="rId35" display="http://www.bea.gov/iTable/definitions.cfm?did=2270&amp;reqId=70"/>
    <hyperlink ref="H45" r:id="rId36" display="http://www.bea.gov/iTable/definitions.cfm?did=2101&amp;reqId=70"/>
    <hyperlink ref="H46" r:id="rId37" display="http://www.bea.gov/iTable/definitions.cfm?did=2613&amp;reqId=70"/>
    <hyperlink ref="H47" r:id="rId38" display="http://www.bea.gov/iTable/definitions.cfm?did=2332&amp;reqId=70"/>
    <hyperlink ref="H48" r:id="rId39" display="http://www.bea.gov/iTable/definitions.cfm?did=2432&amp;reqId=70"/>
    <hyperlink ref="H49" r:id="rId40" display="http://www.bea.gov/iTable/definitions.cfm?did=2135&amp;reqId=70"/>
    <hyperlink ref="H50" r:id="rId41" display="http://www.bea.gov/iTable/definitions.cfm?did=2268&amp;reqId=70"/>
    <hyperlink ref="H51" r:id="rId42" display="http://www.bea.gov/iTable/definitions.cfm?did=273&amp;reqId=70"/>
    <hyperlink ref="H52" r:id="rId43" display="http://www.bea.gov/iTable/definitions.cfm?did=2114&amp;reqId=70"/>
    <hyperlink ref="H53" r:id="rId44" display="http://www.bea.gov/iTable/definitions.cfm?did=2308&amp;reqId=70"/>
    <hyperlink ref="H54" r:id="rId45" display="http://www.bea.gov/iTable/definitions.cfm?did=2366&amp;reqId=70"/>
    <hyperlink ref="H55" r:id="rId46" display="http://www.bea.gov/iTable/definitions.cfm?did=2180&amp;reqId=70"/>
    <hyperlink ref="H56" r:id="rId47" display="http://www.bea.gov/iTable/definitions.cfm?did=2292&amp;reqId=70"/>
    <hyperlink ref="H57" r:id="rId48" display="http://www.bea.gov/iTable/definitions.cfm?did=2322&amp;reqId=70"/>
    <hyperlink ref="H58" r:id="rId49" display="http://www.bea.gov/iTable/definitions.cfm?did=2166&amp;reqId=70"/>
    <hyperlink ref="H59" r:id="rId50" display="http://www.bea.gov/iTable/definitions.cfm?did=243&amp;reqId=70"/>
    <hyperlink ref="H60" r:id="rId51" display="http://www.bea.gov/iTable/definitions.cfm?did=2545&amp;reqId=70"/>
    <hyperlink ref="H61" r:id="rId52" display="http://www.bea.gov/iTable/definitions.cfm?did=2547&amp;reqId=70"/>
    <hyperlink ref="H62" r:id="rId53" display="http://www.bea.gov/iTable/definitions.cfm?did=232&amp;reqId=70"/>
    <hyperlink ref="H63" r:id="rId54" display="http://www.bea.gov/iTable/definitions.cfm?did=2252&amp;reqId=70"/>
    <hyperlink ref="H64" r:id="rId55" display="http://www.bea.gov/iTable/definitions.cfm?did=2371&amp;reqId=70"/>
    <hyperlink ref="H65" r:id="rId56" display="http://www.bea.gov/iTable/definitions.cfm?did=2434&amp;reqId=70"/>
    <hyperlink ref="H66" r:id="rId57" display="http://www.bea.gov/iTable/definitions.cfm?did=2416&amp;reqId=70"/>
    <hyperlink ref="H67" r:id="rId58" display="http://www.bea.gov/iTable/definitions.cfm?did=257&amp;reqId=70"/>
    <hyperlink ref="H68" r:id="rId59" display="http://www.bea.gov/iTable/definitions.cfm?did=2420&amp;reqId=70"/>
    <hyperlink ref="H69" r:id="rId60" display="http://www.bea.gov/iTable/definitions.cfm?did=2612&amp;reqId=70"/>
    <hyperlink ref="H70" r:id="rId61" display="http://www.bea.gov/iTable/definitions.cfm?did=2493&amp;reqId=70"/>
    <hyperlink ref="H71" r:id="rId62" display="http://www.bea.gov/iTable/definitions.cfm?did=2304&amp;reqId=70"/>
    <hyperlink ref="H72" r:id="rId63" display="http://www.bea.gov/iTable/definitions.cfm?did=2179&amp;reqId=70"/>
    <hyperlink ref="H73" r:id="rId64" display="http://www.bea.gov/iTable/definitions.cfm?did=2118&amp;reqId=70"/>
    <hyperlink ref="H74" r:id="rId65" display="http://www.bea.gov/iTable/definitions.cfm?did=246&amp;reqId=70"/>
    <hyperlink ref="H75" r:id="rId66" display="http://www.bea.gov/iTable/definitions.cfm?did=2164&amp;reqId=70"/>
    <hyperlink ref="H76" r:id="rId67" display="http://www.bea.gov/iTable/definitions.cfm?did=2203&amp;reqId=70"/>
    <hyperlink ref="H77" r:id="rId68" display="http://www.bea.gov/iTable/definitions.cfm?did=2181&amp;reqId=70"/>
    <hyperlink ref="H78" r:id="rId69" display="http://www.bea.gov/iTable/definitions.cfm?did=259&amp;reqId=70"/>
    <hyperlink ref="H79" r:id="rId70" display="http://www.bea.gov/iTable/definitions.cfm?did=2517&amp;reqId=70"/>
    <hyperlink ref="H80" r:id="rId71" display="http://www.bea.gov/iTable/definitions.cfm?did=2185&amp;reqId=70"/>
    <hyperlink ref="H81" r:id="rId72" display="http://www.bea.gov/iTable/definitions.cfm?did=2297&amp;reqId=70"/>
    <hyperlink ref="H82" r:id="rId73" display="http://www.bea.gov/iTable/definitions.cfm?did=2335&amp;reqId=70"/>
    <hyperlink ref="H83" r:id="rId74" display="http://www.bea.gov/iTable/definitions.cfm?did=2577&amp;reqId=70"/>
    <hyperlink ref="H84" r:id="rId75" display="http://www.bea.gov/iTable/definitions.cfm?did=217&amp;reqId=70"/>
    <hyperlink ref="H85" r:id="rId76" display="http://www.bea.gov/iTable/definitions.cfm?did=2463&amp;reqId=70"/>
    <hyperlink ref="H86" r:id="rId77" display="http://www.bea.gov/iTable/definitions.cfm?did=2609&amp;reqId=70"/>
    <hyperlink ref="H87" r:id="rId78" display="http://www.bea.gov/iTable/definitions.cfm?did=2581&amp;reqId=70"/>
    <hyperlink ref="H88" r:id="rId79" display="http://www.bea.gov/iTable/definitions.cfm?did=2573&amp;reqId=70"/>
    <hyperlink ref="H89" r:id="rId80" display="http://www.bea.gov/iTable/definitions.cfm?did=2418&amp;reqId=70"/>
    <hyperlink ref="H90" r:id="rId81" display="http://www.bea.gov/iTable/definitions.cfm?did=2498&amp;reqId=70"/>
    <hyperlink ref="H91" r:id="rId82" display="http://www.bea.gov/iTable/definitions.cfm?did=2536&amp;reqId=70"/>
    <hyperlink ref="H92" r:id="rId83" display="http://www.bea.gov/iTable/definitions.cfm?did=282&amp;reqId=70"/>
    <hyperlink ref="H93" r:id="rId84" display="http://www.bea.gov/iTable/definitions.cfm?did=2607&amp;reqId=70"/>
    <hyperlink ref="H94" r:id="rId85" display="http://www.bea.gov/iTable/definitions.cfm?did=2236&amp;reqId=70"/>
    <hyperlink ref="H95" r:id="rId86" display="http://www.bea.gov/iTable/definitions.cfm?did=2456&amp;reqId=70"/>
    <hyperlink ref="H96" r:id="rId87" display="http://www.bea.gov/iTable/definitions.cfm?did=2302&amp;reqId=70"/>
    <hyperlink ref="H97" r:id="rId88" display="http://www.bea.gov/iTable/definitions.cfm?did=245&amp;reqId=70"/>
    <hyperlink ref="H98" r:id="rId89" display="http://www.bea.gov/iTable/definitions.cfm?did=2245&amp;reqId=70"/>
    <hyperlink ref="H99" r:id="rId90" display="http://www.bea.gov/iTable/definitions.cfm?did=2543&amp;reqId=70"/>
    <hyperlink ref="H100" r:id="rId91" display="http://www.bea.gov/iTable/definitions.cfm?did=2248&amp;reqId=70"/>
    <hyperlink ref="H101" r:id="rId92" display="http://www.bea.gov/iTable/definitions.cfm?did=2354&amp;reqId=70"/>
    <hyperlink ref="H102" r:id="rId93" display="http://www.bea.gov/iTable/definitions.cfm?did=2158&amp;reqId=70"/>
    <hyperlink ref="H103" r:id="rId94" display="http://www.bea.gov/iTable/definitions.cfm?did=2299&amp;reqId=70"/>
    <hyperlink ref="H104" r:id="rId95" display="http://www.bea.gov/iTable/definitions.cfm?did=283&amp;reqId=70"/>
    <hyperlink ref="H105" r:id="rId96" display="http://www.bea.gov/iTable/definitions.cfm?did=2501&amp;reqId=70"/>
    <hyperlink ref="H106" r:id="rId97" display="http://www.bea.gov/iTable/definitions.cfm?did=2242&amp;reqId=70"/>
    <hyperlink ref="H107" r:id="rId98" display="http://www.bea.gov/iTable/definitions.cfm?did=2177&amp;reqId=70"/>
    <hyperlink ref="H108" r:id="rId99" display="http://www.bea.gov/iTable/definitions.cfm?did=2470&amp;reqId=70"/>
    <hyperlink ref="H109" r:id="rId100" display="http://www.bea.gov/iTable/definitions.cfm?did=2469&amp;reqId=70"/>
    <hyperlink ref="H110" r:id="rId101" display="http://www.bea.gov/iTable/definitions.cfm?did=2487&amp;reqId=70"/>
    <hyperlink ref="H111" r:id="rId102" display="http://www.bea.gov/iTable/definitions.cfm?did=2261&amp;reqId=70"/>
    <hyperlink ref="H112" r:id="rId103" display="http://www.bea.gov/iTable/definitions.cfm?did=2447&amp;reqId=70"/>
    <hyperlink ref="H113" r:id="rId104" display="http://www.bea.gov/iTable/definitions.cfm?did=2269&amp;reqId=70"/>
    <hyperlink ref="H114" r:id="rId105" display="http://www.bea.gov/iTable/definitions.cfm?did=211&amp;reqId=70"/>
    <hyperlink ref="H115" r:id="rId106" display="http://www.bea.gov/iTable/definitions.cfm?did=210&amp;reqId=70"/>
    <hyperlink ref="H116" r:id="rId107" display="http://www.bea.gov/iTable/definitions.cfm?did=2608&amp;reqId=70"/>
    <hyperlink ref="H117" r:id="rId108" display="http://www.bea.gov/iTable/definitions.cfm?did=2112&amp;reqId=70"/>
    <hyperlink ref="H118" r:id="rId109" display="http://www.bea.gov/iTable/definitions.cfm?did=2204&amp;reqId=70"/>
    <hyperlink ref="H119" r:id="rId110" display="http://www.bea.gov/iTable/definitions.cfm?did=224&amp;reqId=70"/>
    <hyperlink ref="H120" r:id="rId111" display="http://www.bea.gov/iTable/definitions.cfm?did=2213&amp;reqId=70"/>
    <hyperlink ref="H121" r:id="rId112" display="http://www.bea.gov/iTable/definitions.cfm?did=2340&amp;reqId=70"/>
    <hyperlink ref="H122" r:id="rId113" display="http://www.bea.gov/iTable/definitions.cfm?did=2507&amp;reqId=70"/>
    <hyperlink ref="H123" r:id="rId114" display="http://www.bea.gov/iTable/definitions.cfm?did=233&amp;reqId=70"/>
    <hyperlink ref="H124" r:id="rId115" display="http://www.bea.gov/iTable/definitions.cfm?did=2396&amp;reqId=70"/>
    <hyperlink ref="H125" r:id="rId116" display="http://www.bea.gov/iTable/definitions.cfm?did=2311&amp;reqId=70"/>
    <hyperlink ref="H126" r:id="rId117" display="http://www.bea.gov/iTable/definitions.cfm?did=226&amp;reqId=70"/>
    <hyperlink ref="H127" r:id="rId118" display="http://www.bea.gov/iTable/definitions.cfm?did=22&amp;reqId=70"/>
    <hyperlink ref="H128" r:id="rId119" display="http://www.bea.gov/iTable/definitions.cfm?did=21&amp;reqId=70"/>
    <hyperlink ref="H129" r:id="rId120" display="http://www.bea.gov/iTable/definitions.cfm?did=2167&amp;reqId=70"/>
    <hyperlink ref="H130" r:id="rId121" display="http://www.bea.gov/iTable/definitions.cfm?did=2360&amp;reqId=70"/>
    <hyperlink ref="H131" r:id="rId122" display="http://www.bea.gov/iTable/definitions.cfm?did=2491&amp;reqId=70"/>
    <hyperlink ref="H132" r:id="rId123" display="http://www.bea.gov/iTable/definitions.cfm?did=2398&amp;reqId=70"/>
    <hyperlink ref="H133" r:id="rId124" display="http://www.bea.gov/iTable/definitions.cfm?did=2277&amp;reqId=70"/>
    <hyperlink ref="H134" r:id="rId125" display="http://www.bea.gov/iTable/definitions.cfm?did=2439&amp;reqId=70"/>
    <hyperlink ref="H135" r:id="rId126" display="http://www.bea.gov/iTable/definitions.cfm?did=2189&amp;reqId=70"/>
    <hyperlink ref="H136" r:id="rId127" display="http://www.bea.gov/iTable/definitions.cfm?did=2153&amp;reqId=70"/>
    <hyperlink ref="H137" r:id="rId128" display="http://www.bea.gov/iTable/definitions.cfm?did=2286&amp;reqId=70"/>
    <hyperlink ref="H138" r:id="rId129" display="http://www.bea.gov/iTable/definitions.cfm?did=2520&amp;reqId=70"/>
    <hyperlink ref="H139" r:id="rId130" display="http://www.bea.gov/iTable/definitions.cfm?did=2522&amp;reqId=70"/>
    <hyperlink ref="H140" r:id="rId131" display="http://www.bea.gov/iTable/definitions.cfm?did=2265&amp;reqId=70"/>
  </hyperlinks>
  <printOptions horizontalCentered="1"/>
  <pageMargins left="0.7" right="0.7" top="0.75" bottom="0.75" header="0.3" footer="0.3"/>
  <pageSetup orientation="portrait" r:id="rId132"/>
  <ignoredErrors>
    <ignoredError sqref="C50" formula="1"/>
  </ignoredErrors>
</worksheet>
</file>

<file path=xl/worksheets/sheet7.xml><?xml version="1.0" encoding="utf-8"?>
<worksheet xmlns="http://schemas.openxmlformats.org/spreadsheetml/2006/main" xmlns:r="http://schemas.openxmlformats.org/officeDocument/2006/relationships">
  <sheetPr>
    <tabColor theme="9" tint="0.59999389629810485"/>
  </sheetPr>
  <dimension ref="A1:R59"/>
  <sheetViews>
    <sheetView view="pageBreakPreview" zoomScaleNormal="100" zoomScaleSheetLayoutView="100" workbookViewId="0">
      <selection sqref="A1:E1"/>
    </sheetView>
  </sheetViews>
  <sheetFormatPr defaultRowHeight="15.75"/>
  <cols>
    <col min="1" max="1" width="38.7109375" style="120" customWidth="1"/>
    <col min="2" max="2" width="12.7109375" style="120" customWidth="1"/>
    <col min="3" max="3" width="11.42578125" style="120" customWidth="1"/>
    <col min="4" max="4" width="13.42578125" style="120" customWidth="1"/>
    <col min="5" max="5" width="11.28515625" style="120" customWidth="1"/>
    <col min="6" max="6" width="9.140625" style="120"/>
    <col min="7" max="7" width="63.42578125" style="120" bestFit="1" customWidth="1"/>
    <col min="8" max="8" width="10.28515625" style="120" bestFit="1" customWidth="1"/>
    <col min="9" max="9" width="13.5703125" style="120" bestFit="1" customWidth="1"/>
    <col min="10" max="11" width="9.140625" style="120"/>
    <col min="12" max="12" width="11.28515625" style="120" bestFit="1" customWidth="1"/>
    <col min="13" max="16" width="9.140625" style="120"/>
    <col min="17" max="17" width="7.28515625" style="87" bestFit="1" customWidth="1"/>
    <col min="18" max="18" width="11.28515625" style="87" bestFit="1" customWidth="1"/>
    <col min="19" max="16384" width="9.140625" style="120"/>
  </cols>
  <sheetData>
    <row r="1" spans="1:16">
      <c r="A1" s="238" t="s">
        <v>129</v>
      </c>
      <c r="B1" s="238"/>
      <c r="C1" s="238"/>
      <c r="D1" s="238"/>
      <c r="E1" s="238"/>
    </row>
    <row r="2" spans="1:16">
      <c r="A2" s="238" t="s">
        <v>354</v>
      </c>
      <c r="B2" s="238"/>
      <c r="C2" s="238"/>
      <c r="D2" s="238"/>
      <c r="E2" s="238"/>
    </row>
    <row r="3" spans="1:16" ht="9.9499999999999993" customHeight="1"/>
    <row r="4" spans="1:16">
      <c r="A4" s="122"/>
      <c r="B4" s="239" t="s">
        <v>358</v>
      </c>
      <c r="C4" s="244"/>
      <c r="D4" s="239" t="s">
        <v>359</v>
      </c>
      <c r="E4" s="239"/>
    </row>
    <row r="5" spans="1:16">
      <c r="B5" s="133" t="s">
        <v>406</v>
      </c>
      <c r="C5" s="132" t="s">
        <v>66</v>
      </c>
      <c r="D5" s="136" t="s">
        <v>406</v>
      </c>
      <c r="E5" s="136" t="s">
        <v>66</v>
      </c>
      <c r="H5" s="128" t="s">
        <v>364</v>
      </c>
      <c r="I5" s="128" t="s">
        <v>362</v>
      </c>
      <c r="M5" s="198"/>
      <c r="N5" s="198"/>
      <c r="O5" s="198"/>
      <c r="P5" s="198"/>
    </row>
    <row r="6" spans="1:16">
      <c r="A6" s="123"/>
      <c r="B6" s="128" t="s">
        <v>131</v>
      </c>
      <c r="C6" s="131" t="s">
        <v>11</v>
      </c>
      <c r="D6" s="128" t="s">
        <v>131</v>
      </c>
      <c r="E6" s="128" t="s">
        <v>11</v>
      </c>
      <c r="G6" s="141" t="s">
        <v>276</v>
      </c>
      <c r="H6" s="142">
        <v>44879</v>
      </c>
      <c r="I6" s="142">
        <v>14345809</v>
      </c>
      <c r="K6" s="8"/>
      <c r="L6" s="8"/>
      <c r="M6" s="198"/>
      <c r="N6" s="198"/>
      <c r="O6" s="198"/>
      <c r="P6" s="198"/>
    </row>
    <row r="7" spans="1:16" ht="16.5" customHeight="1">
      <c r="A7" s="163" t="s">
        <v>254</v>
      </c>
      <c r="B7" s="51">
        <f>H6</f>
        <v>44879</v>
      </c>
      <c r="C7" s="220">
        <f t="shared" ref="C7:C40" si="0">B7/$B$7</f>
        <v>1</v>
      </c>
      <c r="D7" s="12">
        <f>I6</f>
        <v>14345809</v>
      </c>
      <c r="E7" s="170">
        <f>D7/$D$7</f>
        <v>1</v>
      </c>
      <c r="G7" s="141" t="s">
        <v>277</v>
      </c>
      <c r="H7" s="142">
        <v>44106</v>
      </c>
      <c r="I7" s="142">
        <v>13981149</v>
      </c>
      <c r="K7" s="8"/>
      <c r="L7" s="8"/>
      <c r="M7" s="198"/>
      <c r="N7" s="198"/>
      <c r="O7" s="198"/>
      <c r="P7" s="198"/>
    </row>
    <row r="8" spans="1:16" ht="16.5" customHeight="1">
      <c r="A8" s="162" t="s">
        <v>349</v>
      </c>
      <c r="B8" s="221">
        <f>H7</f>
        <v>44106</v>
      </c>
      <c r="C8" s="220">
        <f t="shared" si="0"/>
        <v>0.98277590855411212</v>
      </c>
      <c r="D8" s="12">
        <f t="shared" ref="D8:D40" si="1">I7</f>
        <v>13981149</v>
      </c>
      <c r="E8" s="170">
        <f t="shared" ref="E8:E40" si="2">D8/$D$7</f>
        <v>0.97458072946600638</v>
      </c>
      <c r="G8" s="141" t="s">
        <v>278</v>
      </c>
      <c r="H8" s="142">
        <v>10445</v>
      </c>
      <c r="I8" s="142">
        <v>4313600</v>
      </c>
      <c r="K8" s="8"/>
      <c r="L8" s="8"/>
      <c r="M8" s="198"/>
      <c r="N8" s="198"/>
      <c r="O8" s="198"/>
      <c r="P8" s="198"/>
    </row>
    <row r="9" spans="1:16" ht="16.5" customHeight="1">
      <c r="A9" s="165" t="s">
        <v>407</v>
      </c>
      <c r="B9" s="221">
        <f t="shared" ref="B9:B40" si="3">H8</f>
        <v>10445</v>
      </c>
      <c r="C9" s="220">
        <f t="shared" si="0"/>
        <v>0.23273691481539249</v>
      </c>
      <c r="D9" s="12">
        <f t="shared" si="1"/>
        <v>4313600</v>
      </c>
      <c r="E9" s="170">
        <f t="shared" si="2"/>
        <v>0.30068712053813068</v>
      </c>
      <c r="G9" s="141" t="s">
        <v>279</v>
      </c>
      <c r="H9" s="142">
        <v>9835</v>
      </c>
      <c r="I9" s="142">
        <v>4165644</v>
      </c>
      <c r="K9" s="8"/>
      <c r="L9" s="8"/>
      <c r="M9" s="198"/>
      <c r="N9" s="198"/>
      <c r="O9" s="198"/>
      <c r="P9" s="198"/>
    </row>
    <row r="10" spans="1:16" ht="16.5" customHeight="1">
      <c r="A10" s="164" t="s">
        <v>408</v>
      </c>
      <c r="B10" s="139">
        <f t="shared" si="3"/>
        <v>9835</v>
      </c>
      <c r="C10" s="89">
        <f t="shared" si="0"/>
        <v>0.21914481160453664</v>
      </c>
      <c r="D10" s="126">
        <f t="shared" si="1"/>
        <v>4165644</v>
      </c>
      <c r="E10" s="92">
        <f t="shared" si="2"/>
        <v>0.2903735857629221</v>
      </c>
      <c r="G10" s="141" t="s">
        <v>280</v>
      </c>
      <c r="H10" s="148">
        <v>556</v>
      </c>
      <c r="I10" s="142">
        <v>86408</v>
      </c>
      <c r="K10" s="87"/>
      <c r="L10" s="8"/>
      <c r="M10" s="198"/>
      <c r="N10" s="198"/>
      <c r="O10" s="198"/>
      <c r="P10" s="198"/>
    </row>
    <row r="11" spans="1:16" ht="16.5" customHeight="1">
      <c r="A11" s="164" t="s">
        <v>409</v>
      </c>
      <c r="B11" s="139">
        <f t="shared" si="3"/>
        <v>556</v>
      </c>
      <c r="C11" s="89">
        <f t="shared" si="0"/>
        <v>1.2388867844648944E-2</v>
      </c>
      <c r="D11" s="126">
        <f t="shared" si="1"/>
        <v>86408</v>
      </c>
      <c r="E11" s="92">
        <f t="shared" si="2"/>
        <v>6.0232225314027256E-3</v>
      </c>
      <c r="G11" s="141" t="s">
        <v>281</v>
      </c>
      <c r="H11" s="148" t="s">
        <v>105</v>
      </c>
      <c r="I11" s="142">
        <v>55809</v>
      </c>
      <c r="K11" s="87"/>
      <c r="L11" s="8"/>
      <c r="M11" s="198"/>
      <c r="N11" s="198"/>
      <c r="O11" s="198"/>
      <c r="P11" s="198"/>
    </row>
    <row r="12" spans="1:16" ht="16.5" customHeight="1">
      <c r="A12" s="164" t="s">
        <v>410</v>
      </c>
      <c r="B12" s="139" t="str">
        <f t="shared" si="3"/>
        <v>(L)</v>
      </c>
      <c r="C12" s="144" t="s">
        <v>124</v>
      </c>
      <c r="D12" s="126">
        <f t="shared" si="1"/>
        <v>55809</v>
      </c>
      <c r="E12" s="92">
        <f t="shared" si="2"/>
        <v>3.8902650941470083E-3</v>
      </c>
      <c r="G12" s="141" t="s">
        <v>282</v>
      </c>
      <c r="H12" s="148" t="s">
        <v>105</v>
      </c>
      <c r="I12" s="142">
        <v>5739</v>
      </c>
      <c r="K12" s="87"/>
      <c r="L12" s="8"/>
      <c r="M12" s="198"/>
      <c r="N12" s="198"/>
      <c r="O12" s="198"/>
      <c r="P12" s="198"/>
    </row>
    <row r="13" spans="1:16" ht="16.5" customHeight="1">
      <c r="A13" s="164" t="s">
        <v>411</v>
      </c>
      <c r="B13" s="81" t="str">
        <f t="shared" si="3"/>
        <v>(L)</v>
      </c>
      <c r="C13" s="222" t="s">
        <v>124</v>
      </c>
      <c r="D13" s="127">
        <f t="shared" si="1"/>
        <v>5739</v>
      </c>
      <c r="E13" s="113">
        <f t="shared" si="2"/>
        <v>4.0004714965883068E-4</v>
      </c>
      <c r="G13" s="141" t="s">
        <v>255</v>
      </c>
      <c r="H13" s="142">
        <v>24494</v>
      </c>
      <c r="I13" s="142">
        <v>6225189</v>
      </c>
      <c r="K13" s="8"/>
      <c r="L13" s="8"/>
      <c r="M13" s="198"/>
      <c r="N13" s="198"/>
      <c r="O13" s="198"/>
      <c r="P13" s="198"/>
    </row>
    <row r="14" spans="1:16" ht="16.5" customHeight="1">
      <c r="A14" s="165" t="s">
        <v>255</v>
      </c>
      <c r="B14" s="221">
        <f t="shared" si="3"/>
        <v>24494</v>
      </c>
      <c r="C14" s="220">
        <f t="shared" si="0"/>
        <v>0.54577864925689079</v>
      </c>
      <c r="D14" s="12">
        <f t="shared" si="1"/>
        <v>6225189</v>
      </c>
      <c r="E14" s="170">
        <f t="shared" si="2"/>
        <v>0.43393781417276639</v>
      </c>
      <c r="G14" s="141" t="s">
        <v>256</v>
      </c>
      <c r="H14" s="142">
        <v>8683</v>
      </c>
      <c r="I14" s="142">
        <v>2623849</v>
      </c>
      <c r="K14" s="8"/>
      <c r="L14" s="8"/>
      <c r="M14" s="198"/>
      <c r="N14" s="198"/>
      <c r="O14" s="198"/>
      <c r="P14" s="198"/>
    </row>
    <row r="15" spans="1:16" ht="16.5" customHeight="1">
      <c r="A15" s="164" t="s">
        <v>256</v>
      </c>
      <c r="B15" s="139">
        <f t="shared" si="3"/>
        <v>8683</v>
      </c>
      <c r="C15" s="89">
        <f t="shared" si="0"/>
        <v>0.19347579045878918</v>
      </c>
      <c r="D15" s="126">
        <f t="shared" si="1"/>
        <v>2623849</v>
      </c>
      <c r="E15" s="92">
        <f t="shared" si="2"/>
        <v>0.18290003721644418</v>
      </c>
      <c r="G15" s="141" t="s">
        <v>283</v>
      </c>
      <c r="H15" s="142">
        <v>15761</v>
      </c>
      <c r="I15" s="142">
        <v>3524253</v>
      </c>
      <c r="K15" s="8"/>
      <c r="L15" s="8"/>
      <c r="M15" s="198"/>
      <c r="N15" s="198"/>
      <c r="O15" s="198"/>
      <c r="P15" s="198"/>
    </row>
    <row r="16" spans="1:16" ht="16.5" customHeight="1">
      <c r="A16" s="164" t="s">
        <v>258</v>
      </c>
      <c r="B16" s="139">
        <f t="shared" si="3"/>
        <v>15761</v>
      </c>
      <c r="C16" s="89">
        <f t="shared" si="0"/>
        <v>0.35118875197753963</v>
      </c>
      <c r="D16" s="126">
        <f t="shared" si="1"/>
        <v>3524253</v>
      </c>
      <c r="E16" s="92">
        <f t="shared" si="2"/>
        <v>0.24566429122261421</v>
      </c>
      <c r="G16" s="141" t="s">
        <v>284</v>
      </c>
      <c r="H16" s="148">
        <v>50</v>
      </c>
      <c r="I16" s="142">
        <v>77087</v>
      </c>
      <c r="K16" s="87"/>
      <c r="L16" s="8"/>
      <c r="M16" s="198"/>
      <c r="N16" s="198"/>
      <c r="O16" s="198"/>
      <c r="P16" s="198"/>
    </row>
    <row r="17" spans="1:16" ht="16.5" customHeight="1">
      <c r="A17" s="164" t="s">
        <v>257</v>
      </c>
      <c r="B17" s="81">
        <f t="shared" si="3"/>
        <v>50</v>
      </c>
      <c r="C17" s="80">
        <f t="shared" si="0"/>
        <v>1.1141068205619555E-3</v>
      </c>
      <c r="D17" s="127">
        <f t="shared" si="1"/>
        <v>77087</v>
      </c>
      <c r="E17" s="90">
        <f t="shared" si="2"/>
        <v>5.3734857337080118E-3</v>
      </c>
      <c r="G17" s="141" t="s">
        <v>259</v>
      </c>
      <c r="H17" s="142">
        <v>5184</v>
      </c>
      <c r="I17" s="142">
        <v>1675689</v>
      </c>
      <c r="K17" s="8"/>
      <c r="L17" s="8"/>
      <c r="M17" s="198"/>
      <c r="N17" s="198"/>
      <c r="O17" s="198"/>
      <c r="P17" s="198"/>
    </row>
    <row r="18" spans="1:16" ht="16.5" customHeight="1">
      <c r="A18" s="165" t="s">
        <v>259</v>
      </c>
      <c r="B18" s="221">
        <f t="shared" si="3"/>
        <v>5184</v>
      </c>
      <c r="C18" s="220">
        <f t="shared" si="0"/>
        <v>0.11551059515586354</v>
      </c>
      <c r="D18" s="12">
        <f t="shared" si="1"/>
        <v>1675689</v>
      </c>
      <c r="E18" s="170">
        <f t="shared" si="2"/>
        <v>0.11680686673020671</v>
      </c>
      <c r="G18" s="141" t="s">
        <v>285</v>
      </c>
      <c r="H18" s="148">
        <v>1274</v>
      </c>
      <c r="I18" s="142">
        <v>327946</v>
      </c>
      <c r="K18" s="8"/>
      <c r="L18" s="8"/>
      <c r="M18" s="198"/>
      <c r="N18" s="198"/>
      <c r="O18" s="198"/>
      <c r="P18" s="198"/>
    </row>
    <row r="19" spans="1:16" ht="16.5" customHeight="1">
      <c r="A19" s="164" t="s">
        <v>260</v>
      </c>
      <c r="B19" s="139">
        <f t="shared" si="3"/>
        <v>1274</v>
      </c>
      <c r="C19" s="89">
        <f t="shared" si="0"/>
        <v>2.8387441787918626E-2</v>
      </c>
      <c r="D19" s="126">
        <f t="shared" si="1"/>
        <v>327946</v>
      </c>
      <c r="E19" s="92">
        <f t="shared" si="2"/>
        <v>2.2860056201779905E-2</v>
      </c>
      <c r="G19" s="141" t="s">
        <v>286</v>
      </c>
      <c r="H19" s="148">
        <v>224</v>
      </c>
      <c r="I19" s="142">
        <v>117853</v>
      </c>
      <c r="K19" s="87"/>
      <c r="L19" s="8"/>
      <c r="M19" s="198"/>
      <c r="N19" s="198"/>
      <c r="O19" s="198"/>
      <c r="P19" s="198"/>
    </row>
    <row r="20" spans="1:16" ht="16.5" customHeight="1">
      <c r="A20" s="164" t="s">
        <v>350</v>
      </c>
      <c r="B20" s="139">
        <f t="shared" si="3"/>
        <v>224</v>
      </c>
      <c r="C20" s="89">
        <f t="shared" si="0"/>
        <v>4.9911985561175605E-3</v>
      </c>
      <c r="D20" s="126">
        <f t="shared" si="1"/>
        <v>117853</v>
      </c>
      <c r="E20" s="114">
        <f t="shared" si="2"/>
        <v>8.2151518955814896E-3</v>
      </c>
      <c r="G20" s="141" t="s">
        <v>287</v>
      </c>
      <c r="H20" s="142">
        <v>1301</v>
      </c>
      <c r="I20" s="142">
        <v>451766</v>
      </c>
      <c r="K20" s="8"/>
      <c r="L20" s="8"/>
      <c r="M20" s="198"/>
      <c r="N20" s="198"/>
      <c r="O20" s="198"/>
      <c r="P20" s="198"/>
    </row>
    <row r="21" spans="1:16" ht="16.5" customHeight="1">
      <c r="A21" s="164" t="s">
        <v>351</v>
      </c>
      <c r="B21" s="139">
        <f t="shared" si="3"/>
        <v>1301</v>
      </c>
      <c r="C21" s="89">
        <f t="shared" si="0"/>
        <v>2.898905947102208E-2</v>
      </c>
      <c r="D21" s="126">
        <f t="shared" si="1"/>
        <v>451766</v>
      </c>
      <c r="E21" s="92">
        <f t="shared" si="2"/>
        <v>3.1491148390446297E-2</v>
      </c>
      <c r="G21" s="141" t="s">
        <v>288</v>
      </c>
      <c r="H21" s="142">
        <v>2385</v>
      </c>
      <c r="I21" s="142">
        <v>778124</v>
      </c>
      <c r="K21" s="8"/>
      <c r="L21" s="8"/>
      <c r="M21" s="198"/>
      <c r="N21" s="198"/>
      <c r="O21" s="198"/>
      <c r="P21" s="198"/>
    </row>
    <row r="22" spans="1:16" ht="16.5" customHeight="1">
      <c r="A22" s="164" t="s">
        <v>274</v>
      </c>
      <c r="B22" s="81">
        <f t="shared" si="3"/>
        <v>2385</v>
      </c>
      <c r="C22" s="80">
        <f t="shared" si="0"/>
        <v>5.3142895340805275E-2</v>
      </c>
      <c r="D22" s="127">
        <f t="shared" si="1"/>
        <v>778124</v>
      </c>
      <c r="E22" s="90">
        <f t="shared" si="2"/>
        <v>5.4240510242399016E-2</v>
      </c>
      <c r="G22" s="141" t="s">
        <v>289</v>
      </c>
      <c r="H22" s="142">
        <v>1088</v>
      </c>
      <c r="I22" s="142">
        <v>538822</v>
      </c>
      <c r="K22" s="8"/>
      <c r="L22" s="8"/>
      <c r="M22" s="198"/>
      <c r="N22" s="198"/>
      <c r="O22" s="198"/>
      <c r="P22" s="198"/>
    </row>
    <row r="23" spans="1:16" ht="16.5" customHeight="1">
      <c r="A23" s="165" t="s">
        <v>261</v>
      </c>
      <c r="B23" s="221">
        <f t="shared" si="3"/>
        <v>1088</v>
      </c>
      <c r="C23" s="220">
        <f t="shared" si="0"/>
        <v>2.4242964415428152E-2</v>
      </c>
      <c r="D23" s="12">
        <f t="shared" si="1"/>
        <v>538822</v>
      </c>
      <c r="E23" s="170">
        <f t="shared" si="2"/>
        <v>3.7559540908428377E-2</v>
      </c>
      <c r="G23" s="141" t="s">
        <v>290</v>
      </c>
      <c r="H23" s="142">
        <v>1070</v>
      </c>
      <c r="I23" s="142">
        <v>527901</v>
      </c>
      <c r="K23" s="8"/>
      <c r="L23" s="8"/>
      <c r="M23" s="198"/>
      <c r="N23" s="198"/>
      <c r="O23" s="198"/>
      <c r="P23" s="198"/>
    </row>
    <row r="24" spans="1:16" ht="16.5" customHeight="1">
      <c r="A24" s="164" t="s">
        <v>251</v>
      </c>
      <c r="B24" s="139">
        <f t="shared" si="3"/>
        <v>1070</v>
      </c>
      <c r="C24" s="89">
        <f t="shared" si="0"/>
        <v>2.3841885960025847E-2</v>
      </c>
      <c r="D24" s="126">
        <f t="shared" si="1"/>
        <v>527901</v>
      </c>
      <c r="E24" s="92">
        <f t="shared" si="2"/>
        <v>3.6798273279673527E-2</v>
      </c>
      <c r="G24" s="141" t="s">
        <v>291</v>
      </c>
      <c r="H24" s="148">
        <v>0</v>
      </c>
      <c r="I24" s="142">
        <v>5704</v>
      </c>
      <c r="K24" s="87"/>
      <c r="L24" s="8"/>
      <c r="M24" s="198"/>
      <c r="N24" s="198"/>
      <c r="O24" s="198"/>
      <c r="P24" s="198"/>
    </row>
    <row r="25" spans="1:16" ht="16.5" customHeight="1">
      <c r="A25" s="164" t="s">
        <v>352</v>
      </c>
      <c r="B25" s="139">
        <f t="shared" si="3"/>
        <v>0</v>
      </c>
      <c r="C25" s="89">
        <f t="shared" si="0"/>
        <v>0</v>
      </c>
      <c r="D25" s="126">
        <f t="shared" si="1"/>
        <v>5704</v>
      </c>
      <c r="E25" s="92">
        <f t="shared" si="2"/>
        <v>3.9760741272939018E-4</v>
      </c>
      <c r="G25" s="141" t="s">
        <v>292</v>
      </c>
      <c r="H25" s="148" t="s">
        <v>105</v>
      </c>
      <c r="I25" s="142">
        <v>1012</v>
      </c>
      <c r="K25" s="87"/>
      <c r="L25" s="8"/>
      <c r="M25" s="198"/>
      <c r="N25" s="198"/>
      <c r="O25" s="198"/>
      <c r="P25" s="198"/>
    </row>
    <row r="26" spans="1:16" ht="16.5" customHeight="1">
      <c r="A26" s="164" t="s">
        <v>252</v>
      </c>
      <c r="B26" s="139" t="str">
        <f t="shared" si="3"/>
        <v>(L)</v>
      </c>
      <c r="C26" s="144" t="s">
        <v>124</v>
      </c>
      <c r="D26" s="126">
        <f t="shared" si="1"/>
        <v>1012</v>
      </c>
      <c r="E26" s="92">
        <f t="shared" si="2"/>
        <v>7.0543250645536964E-5</v>
      </c>
      <c r="G26" s="141" t="s">
        <v>293</v>
      </c>
      <c r="H26" s="148">
        <v>0</v>
      </c>
      <c r="I26" s="142">
        <v>3992</v>
      </c>
      <c r="K26" s="87"/>
      <c r="L26" s="8"/>
      <c r="M26" s="198"/>
      <c r="N26" s="198"/>
      <c r="O26" s="198"/>
      <c r="P26" s="198"/>
    </row>
    <row r="27" spans="1:16" ht="16.5" customHeight="1">
      <c r="A27" s="164" t="s">
        <v>253</v>
      </c>
      <c r="B27" s="139">
        <f t="shared" si="3"/>
        <v>0</v>
      </c>
      <c r="C27" s="89">
        <f t="shared" si="0"/>
        <v>0</v>
      </c>
      <c r="D27" s="126">
        <f t="shared" si="1"/>
        <v>3992</v>
      </c>
      <c r="E27" s="92">
        <f t="shared" si="2"/>
        <v>2.7826942349504306E-4</v>
      </c>
      <c r="G27" s="141" t="s">
        <v>294</v>
      </c>
      <c r="H27" s="148">
        <v>0</v>
      </c>
      <c r="I27" s="142">
        <v>213</v>
      </c>
      <c r="K27" s="87"/>
      <c r="L27" s="87"/>
      <c r="M27" s="198"/>
      <c r="N27" s="198"/>
      <c r="O27" s="198"/>
      <c r="P27" s="198"/>
    </row>
    <row r="28" spans="1:16" ht="16.5" customHeight="1">
      <c r="A28" s="164" t="s">
        <v>275</v>
      </c>
      <c r="B28" s="81">
        <f t="shared" si="3"/>
        <v>0</v>
      </c>
      <c r="C28" s="80">
        <f t="shared" si="0"/>
        <v>0</v>
      </c>
      <c r="D28" s="127">
        <f t="shared" si="1"/>
        <v>213</v>
      </c>
      <c r="E28" s="90">
        <f t="shared" si="2"/>
        <v>1.4847541884880804E-5</v>
      </c>
      <c r="G28" s="141" t="s">
        <v>262</v>
      </c>
      <c r="H28" s="142">
        <v>1932</v>
      </c>
      <c r="I28" s="142">
        <v>579830</v>
      </c>
      <c r="K28" s="8"/>
      <c r="L28" s="8"/>
      <c r="M28" s="198"/>
      <c r="N28" s="198"/>
      <c r="O28" s="198"/>
      <c r="P28" s="198"/>
    </row>
    <row r="29" spans="1:16" ht="16.5" customHeight="1">
      <c r="A29" s="165" t="s">
        <v>262</v>
      </c>
      <c r="B29" s="221">
        <f t="shared" si="3"/>
        <v>1932</v>
      </c>
      <c r="C29" s="220">
        <f t="shared" si="0"/>
        <v>4.3049087546513959E-2</v>
      </c>
      <c r="D29" s="12">
        <f t="shared" si="1"/>
        <v>579830</v>
      </c>
      <c r="E29" s="170">
        <f t="shared" si="2"/>
        <v>4.04180761084997E-2</v>
      </c>
      <c r="G29" s="141" t="s">
        <v>295</v>
      </c>
      <c r="H29" s="142">
        <v>1800</v>
      </c>
      <c r="I29" s="142">
        <v>528163</v>
      </c>
      <c r="K29" s="8"/>
      <c r="L29" s="8"/>
      <c r="M29" s="198"/>
      <c r="N29" s="198"/>
      <c r="O29" s="198"/>
      <c r="P29" s="198"/>
    </row>
    <row r="30" spans="1:16" ht="16.5" customHeight="1">
      <c r="A30" s="164" t="s">
        <v>264</v>
      </c>
      <c r="B30" s="139">
        <f t="shared" si="3"/>
        <v>1800</v>
      </c>
      <c r="C30" s="89">
        <f t="shared" si="0"/>
        <v>4.0107845540230398E-2</v>
      </c>
      <c r="D30" s="126">
        <f t="shared" si="1"/>
        <v>528163</v>
      </c>
      <c r="E30" s="92">
        <f t="shared" si="2"/>
        <v>3.6816536453259621E-2</v>
      </c>
      <c r="G30" s="141" t="s">
        <v>296</v>
      </c>
      <c r="H30" s="148">
        <v>84</v>
      </c>
      <c r="I30" s="142">
        <v>40703</v>
      </c>
      <c r="K30" s="87"/>
      <c r="L30" s="8"/>
      <c r="M30" s="198"/>
      <c r="N30" s="198"/>
      <c r="O30" s="198"/>
      <c r="P30" s="198"/>
    </row>
    <row r="31" spans="1:16" ht="16.5" customHeight="1">
      <c r="A31" s="164" t="s">
        <v>265</v>
      </c>
      <c r="B31" s="139">
        <f t="shared" si="3"/>
        <v>84</v>
      </c>
      <c r="C31" s="89">
        <f t="shared" si="0"/>
        <v>1.8716994585440852E-3</v>
      </c>
      <c r="D31" s="126">
        <f t="shared" si="1"/>
        <v>40703</v>
      </c>
      <c r="E31" s="114">
        <f t="shared" si="2"/>
        <v>2.8372746354004851E-3</v>
      </c>
      <c r="G31" s="141" t="s">
        <v>297</v>
      </c>
      <c r="H31" s="148" t="s">
        <v>105</v>
      </c>
      <c r="I31" s="142">
        <v>10702</v>
      </c>
      <c r="K31" s="87"/>
      <c r="L31" s="8"/>
      <c r="M31" s="198"/>
      <c r="N31" s="198"/>
      <c r="O31" s="198"/>
      <c r="P31" s="198"/>
    </row>
    <row r="32" spans="1:16" ht="16.5" customHeight="1">
      <c r="A32" s="164" t="s">
        <v>263</v>
      </c>
      <c r="B32" s="139" t="str">
        <f t="shared" si="3"/>
        <v>(L)</v>
      </c>
      <c r="C32" s="144" t="s">
        <v>124</v>
      </c>
      <c r="D32" s="126">
        <f t="shared" si="1"/>
        <v>10702</v>
      </c>
      <c r="E32" s="114">
        <f t="shared" si="2"/>
        <v>7.4600184625349462E-4</v>
      </c>
      <c r="G32" s="141" t="s">
        <v>298</v>
      </c>
      <c r="H32" s="148" t="s">
        <v>105</v>
      </c>
      <c r="I32" s="142">
        <v>262</v>
      </c>
      <c r="K32" s="87"/>
      <c r="L32" s="87"/>
      <c r="M32" s="198"/>
      <c r="N32" s="198"/>
      <c r="O32" s="198"/>
      <c r="P32" s="198"/>
    </row>
    <row r="33" spans="1:16" ht="16.5" customHeight="1">
      <c r="A33" s="164" t="s">
        <v>266</v>
      </c>
      <c r="B33" s="81" t="str">
        <f t="shared" si="3"/>
        <v>(L)</v>
      </c>
      <c r="C33" s="222" t="s">
        <v>124</v>
      </c>
      <c r="D33" s="127">
        <f t="shared" si="1"/>
        <v>262</v>
      </c>
      <c r="E33" s="113">
        <f t="shared" si="2"/>
        <v>1.8263173586097513E-5</v>
      </c>
      <c r="G33" s="141" t="s">
        <v>299</v>
      </c>
      <c r="H33" s="148">
        <v>448</v>
      </c>
      <c r="I33" s="142">
        <v>397780</v>
      </c>
      <c r="K33" s="87"/>
      <c r="L33" s="8"/>
      <c r="M33" s="198"/>
      <c r="N33" s="198"/>
      <c r="O33" s="198"/>
      <c r="P33" s="198"/>
    </row>
    <row r="34" spans="1:16" ht="16.5" customHeight="1">
      <c r="A34" s="165" t="s">
        <v>273</v>
      </c>
      <c r="B34" s="221">
        <f t="shared" si="3"/>
        <v>448</v>
      </c>
      <c r="C34" s="223">
        <f t="shared" si="0"/>
        <v>9.982397112235121E-3</v>
      </c>
      <c r="D34" s="12">
        <f t="shared" si="1"/>
        <v>397780</v>
      </c>
      <c r="E34" s="170">
        <f t="shared" si="2"/>
        <v>2.7727958736938434E-2</v>
      </c>
      <c r="G34" s="141" t="s">
        <v>300</v>
      </c>
      <c r="H34" s="148">
        <v>515</v>
      </c>
      <c r="I34" s="142">
        <v>250239</v>
      </c>
      <c r="K34" s="87"/>
      <c r="L34" s="8"/>
      <c r="M34" s="198"/>
      <c r="N34" s="198"/>
      <c r="O34" s="198"/>
      <c r="P34" s="198"/>
    </row>
    <row r="35" spans="1:16" ht="16.5" customHeight="1">
      <c r="A35" s="165" t="s">
        <v>267</v>
      </c>
      <c r="B35" s="221">
        <f t="shared" si="3"/>
        <v>515</v>
      </c>
      <c r="C35" s="220">
        <f t="shared" si="0"/>
        <v>1.1475300251788141E-2</v>
      </c>
      <c r="D35" s="12">
        <f t="shared" si="1"/>
        <v>250239</v>
      </c>
      <c r="E35" s="170">
        <f t="shared" si="2"/>
        <v>1.7443352271036092E-2</v>
      </c>
      <c r="G35" s="141" t="s">
        <v>301</v>
      </c>
      <c r="H35" s="148">
        <v>454</v>
      </c>
      <c r="I35" s="142">
        <v>214470</v>
      </c>
      <c r="K35" s="87"/>
      <c r="L35" s="8"/>
      <c r="M35" s="198"/>
      <c r="N35" s="198"/>
      <c r="O35" s="198"/>
      <c r="P35" s="198"/>
    </row>
    <row r="36" spans="1:16" ht="16.5" customHeight="1">
      <c r="A36" s="162" t="s">
        <v>268</v>
      </c>
      <c r="B36" s="221">
        <f t="shared" si="3"/>
        <v>454</v>
      </c>
      <c r="C36" s="220">
        <f t="shared" si="0"/>
        <v>1.0116089930702555E-2</v>
      </c>
      <c r="D36" s="12">
        <f t="shared" si="1"/>
        <v>214470</v>
      </c>
      <c r="E36" s="170">
        <f t="shared" si="2"/>
        <v>1.4950010835917306E-2</v>
      </c>
      <c r="G36" s="141" t="s">
        <v>302</v>
      </c>
      <c r="H36" s="148">
        <v>166</v>
      </c>
      <c r="I36" s="142">
        <v>78305</v>
      </c>
      <c r="K36" s="87"/>
      <c r="L36" s="8"/>
      <c r="M36" s="198"/>
      <c r="N36" s="198"/>
      <c r="O36" s="198"/>
      <c r="P36" s="198"/>
    </row>
    <row r="37" spans="1:16" ht="16.5" customHeight="1">
      <c r="A37" s="165" t="s">
        <v>271</v>
      </c>
      <c r="B37" s="139">
        <f t="shared" si="3"/>
        <v>166</v>
      </c>
      <c r="C37" s="89">
        <f t="shared" si="0"/>
        <v>3.6988346442656922E-3</v>
      </c>
      <c r="D37" s="126">
        <f t="shared" si="1"/>
        <v>78305</v>
      </c>
      <c r="E37" s="92">
        <f t="shared" si="2"/>
        <v>5.4583885788525412E-3</v>
      </c>
      <c r="G37" s="141" t="s">
        <v>303</v>
      </c>
      <c r="H37" s="148">
        <v>107</v>
      </c>
      <c r="I37" s="142">
        <v>50667</v>
      </c>
      <c r="K37" s="87"/>
      <c r="L37" s="8"/>
      <c r="M37" s="198"/>
      <c r="N37" s="198"/>
      <c r="O37" s="198"/>
      <c r="P37" s="198"/>
    </row>
    <row r="38" spans="1:16" ht="16.5" customHeight="1">
      <c r="A38" s="165" t="s">
        <v>272</v>
      </c>
      <c r="B38" s="139">
        <f t="shared" si="3"/>
        <v>107</v>
      </c>
      <c r="C38" s="89">
        <f t="shared" si="0"/>
        <v>2.3841885960025847E-3</v>
      </c>
      <c r="D38" s="126">
        <f t="shared" si="1"/>
        <v>50667</v>
      </c>
      <c r="E38" s="92">
        <f t="shared" si="2"/>
        <v>3.5318328858274916E-3</v>
      </c>
      <c r="G38" s="141" t="s">
        <v>269</v>
      </c>
      <c r="H38" s="148">
        <v>181</v>
      </c>
      <c r="I38" s="142">
        <v>85498</v>
      </c>
      <c r="K38" s="87"/>
      <c r="L38" s="8"/>
      <c r="M38" s="198"/>
      <c r="N38" s="198"/>
      <c r="O38" s="198"/>
      <c r="P38" s="198"/>
    </row>
    <row r="39" spans="1:16" ht="16.5" customHeight="1">
      <c r="A39" s="165" t="s">
        <v>269</v>
      </c>
      <c r="B39" s="81">
        <f t="shared" si="3"/>
        <v>181</v>
      </c>
      <c r="C39" s="80">
        <f t="shared" si="0"/>
        <v>4.0330666904342784E-3</v>
      </c>
      <c r="D39" s="127">
        <f t="shared" si="1"/>
        <v>85498</v>
      </c>
      <c r="E39" s="90">
        <f t="shared" si="2"/>
        <v>5.9597893712372719E-3</v>
      </c>
      <c r="G39" s="141" t="s">
        <v>304</v>
      </c>
      <c r="H39" s="148">
        <v>319</v>
      </c>
      <c r="I39" s="142">
        <v>150190</v>
      </c>
      <c r="K39" s="87"/>
      <c r="L39" s="8"/>
    </row>
    <row r="40" spans="1:16" ht="16.5" customHeight="1">
      <c r="A40" s="162" t="s">
        <v>270</v>
      </c>
      <c r="B40" s="221">
        <f t="shared" si="3"/>
        <v>319</v>
      </c>
      <c r="C40" s="220">
        <f t="shared" si="0"/>
        <v>7.1080015151852756E-3</v>
      </c>
      <c r="D40" s="12">
        <f t="shared" si="1"/>
        <v>150190</v>
      </c>
      <c r="E40" s="170">
        <f t="shared" si="2"/>
        <v>1.0469259698076281E-2</v>
      </c>
    </row>
    <row r="41" spans="1:16" ht="11.25" customHeight="1">
      <c r="A41" s="123"/>
      <c r="B41" s="123"/>
      <c r="C41" s="134"/>
      <c r="D41" s="123"/>
      <c r="E41" s="123"/>
    </row>
    <row r="42" spans="1:16" ht="9.9499999999999993" customHeight="1"/>
    <row r="43" spans="1:16" ht="26.25" customHeight="1">
      <c r="A43" s="240" t="s">
        <v>413</v>
      </c>
      <c r="B43" s="240"/>
      <c r="C43" s="240"/>
      <c r="D43" s="240"/>
      <c r="E43" s="240"/>
    </row>
    <row r="44" spans="1:16">
      <c r="F44" s="115"/>
    </row>
    <row r="45" spans="1:16">
      <c r="A45" s="121" t="s">
        <v>420</v>
      </c>
    </row>
    <row r="46" spans="1:16">
      <c r="A46" s="121"/>
    </row>
    <row r="47" spans="1:16" ht="29.25" customHeight="1">
      <c r="A47" s="247" t="s">
        <v>306</v>
      </c>
      <c r="B47" s="247"/>
      <c r="C47" s="247"/>
      <c r="D47" s="247"/>
      <c r="E47" s="247"/>
    </row>
    <row r="48" spans="1:16">
      <c r="A48" s="247" t="s">
        <v>307</v>
      </c>
      <c r="B48" s="247"/>
      <c r="C48" s="247"/>
      <c r="D48" s="247"/>
      <c r="E48" s="247"/>
    </row>
    <row r="49" spans="1:5" ht="41.25" customHeight="1">
      <c r="A49" s="247" t="s">
        <v>308</v>
      </c>
      <c r="B49" s="247"/>
      <c r="C49" s="247"/>
      <c r="D49" s="247"/>
      <c r="E49" s="247"/>
    </row>
    <row r="50" spans="1:5" s="215" customFormat="1" ht="27.75" customHeight="1">
      <c r="A50" s="247" t="s">
        <v>404</v>
      </c>
      <c r="B50" s="247"/>
      <c r="C50" s="247"/>
      <c r="D50" s="247"/>
      <c r="E50" s="247"/>
    </row>
    <row r="51" spans="1:5" ht="39.75" customHeight="1">
      <c r="A51" s="247" t="s">
        <v>309</v>
      </c>
      <c r="B51" s="247"/>
      <c r="C51" s="247"/>
      <c r="D51" s="247"/>
      <c r="E51" s="247"/>
    </row>
    <row r="52" spans="1:5" ht="29.25" customHeight="1">
      <c r="A52" s="247" t="s">
        <v>310</v>
      </c>
      <c r="B52" s="247"/>
      <c r="C52" s="247"/>
      <c r="D52" s="247"/>
      <c r="E52" s="247"/>
    </row>
    <row r="53" spans="1:5" ht="29.25" customHeight="1">
      <c r="A53" s="247" t="s">
        <v>311</v>
      </c>
      <c r="B53" s="247"/>
      <c r="C53" s="247"/>
      <c r="D53" s="247"/>
      <c r="E53" s="247"/>
    </row>
    <row r="54" spans="1:5" ht="14.25" customHeight="1">
      <c r="A54" s="247" t="s">
        <v>312</v>
      </c>
      <c r="B54" s="247"/>
      <c r="C54" s="247"/>
      <c r="D54" s="247"/>
      <c r="E54" s="247"/>
    </row>
    <row r="55" spans="1:5" ht="41.25" customHeight="1">
      <c r="A55" s="247" t="s">
        <v>313</v>
      </c>
      <c r="B55" s="247"/>
      <c r="C55" s="247"/>
      <c r="D55" s="247"/>
      <c r="E55" s="247"/>
    </row>
    <row r="56" spans="1:5" ht="66.75" customHeight="1">
      <c r="A56" s="247" t="s">
        <v>314</v>
      </c>
      <c r="B56" s="247"/>
      <c r="C56" s="247"/>
      <c r="D56" s="247"/>
      <c r="E56" s="247"/>
    </row>
    <row r="57" spans="1:5" ht="15.75" customHeight="1">
      <c r="A57" s="247" t="s">
        <v>315</v>
      </c>
      <c r="B57" s="247"/>
      <c r="C57" s="247"/>
      <c r="D57" s="247"/>
      <c r="E57" s="247"/>
    </row>
    <row r="58" spans="1:5">
      <c r="A58" s="247" t="s">
        <v>405</v>
      </c>
      <c r="B58" s="247"/>
      <c r="C58" s="247"/>
      <c r="D58" s="247"/>
      <c r="E58" s="247"/>
    </row>
    <row r="59" spans="1:5">
      <c r="A59" s="247" t="s">
        <v>305</v>
      </c>
      <c r="B59" s="247"/>
      <c r="C59" s="247"/>
      <c r="D59" s="247"/>
      <c r="E59" s="247"/>
    </row>
  </sheetData>
  <mergeCells count="18">
    <mergeCell ref="B4:C4"/>
    <mergeCell ref="D4:E4"/>
    <mergeCell ref="A1:E1"/>
    <mergeCell ref="A2:E2"/>
    <mergeCell ref="A43:E43"/>
    <mergeCell ref="A47:E47"/>
    <mergeCell ref="A48:E48"/>
    <mergeCell ref="A49:E49"/>
    <mergeCell ref="A50:E50"/>
    <mergeCell ref="A51:E51"/>
    <mergeCell ref="A57:E57"/>
    <mergeCell ref="A58:E58"/>
    <mergeCell ref="A59:E59"/>
    <mergeCell ref="A52:E52"/>
    <mergeCell ref="A53:E53"/>
    <mergeCell ref="A54:E54"/>
    <mergeCell ref="A55:E55"/>
    <mergeCell ref="A56:E56"/>
  </mergeCells>
  <hyperlinks>
    <hyperlink ref="G6" r:id="rId1" display="http://www.bea.gov/iTable/definitions.cfm?did=2402&amp;reqId=70"/>
    <hyperlink ref="G7" r:id="rId2" display="http://www.bea.gov/iTable/definitions.cfm?did=287&amp;reqId=70"/>
    <hyperlink ref="G8" r:id="rId3" display="http://www.bea.gov/iTable/definitions.cfm?did=2494&amp;reqId=70"/>
    <hyperlink ref="G9" r:id="rId4" display="http://www.bea.gov/iTable/definitions.cfm?did=2344&amp;reqId=70"/>
    <hyperlink ref="G10" r:id="rId5" display="http://www.bea.gov/iTable/definitions.cfm?did=2464&amp;reqId=70"/>
    <hyperlink ref="G11" r:id="rId6" display="http://www.bea.gov/iTable/definitions.cfm?did=2614&amp;reqId=70"/>
    <hyperlink ref="G12" r:id="rId7" display="http://www.bea.gov/iTable/definitions.cfm?did=2350&amp;reqId=70"/>
    <hyperlink ref="G13" r:id="rId8" display="http://www.bea.gov/iTable/definitions.cfm?did=2274&amp;reqId=70"/>
    <hyperlink ref="G14" r:id="rId9" display="http://www.bea.gov/iTable/definitions.cfm?did=2276&amp;reqId=70"/>
    <hyperlink ref="G15" r:id="rId10" display="http://www.bea.gov/iTable/definitions.cfm?did=2455&amp;reqId=70"/>
    <hyperlink ref="G16" r:id="rId11" display="http://www.bea.gov/iTable/definitions.cfm?did=2289&amp;reqId=70"/>
    <hyperlink ref="G17" r:id="rId12" display="http://www.bea.gov/iTable/definitions.cfm?did=2220&amp;reqId=70"/>
    <hyperlink ref="G18" r:id="rId13" display="http://www.bea.gov/iTable/definitions.cfm?did=2533&amp;reqId=70"/>
    <hyperlink ref="G19" r:id="rId14" display="http://www.bea.gov/iTable/definitions.cfm?did=2137&amp;reqId=70"/>
    <hyperlink ref="G20" r:id="rId15" display="http://www.bea.gov/iTable/definitions.cfm?did=2532&amp;reqId=70"/>
    <hyperlink ref="G21" r:id="rId16" display="http://www.bea.gov/iTable/definitions.cfm?did=2353&amp;reqId=70"/>
    <hyperlink ref="G22" r:id="rId17" display="http://www.bea.gov/iTable/definitions.cfm?did=2587&amp;reqId=70"/>
    <hyperlink ref="G23" r:id="rId18" display="http://www.bea.gov/iTable/definitions.cfm?did=2526&amp;reqId=70"/>
    <hyperlink ref="G24" r:id="rId19" display="http://www.bea.gov/iTable/definitions.cfm?did=2584&amp;reqId=70"/>
    <hyperlink ref="G25" r:id="rId20" display="http://www.bea.gov/iTable/definitions.cfm?did=2585&amp;reqId=70"/>
    <hyperlink ref="G26" r:id="rId21" display="http://www.bea.gov/iTable/definitions.cfm?did=2586&amp;reqId=70"/>
    <hyperlink ref="G27" r:id="rId22" display="http://www.bea.gov/iTable/definitions.cfm?did=2367&amp;reqId=70"/>
    <hyperlink ref="G28" r:id="rId23" display="http://www.bea.gov/iTable/definitions.cfm?did=2594&amp;reqId=70"/>
    <hyperlink ref="G29" r:id="rId24" display="http://www.bea.gov/iTable/definitions.cfm?did=2596&amp;reqId=70"/>
    <hyperlink ref="G30" r:id="rId25" display="http://www.bea.gov/iTable/definitions.cfm?did=2597&amp;reqId=70"/>
    <hyperlink ref="G31" r:id="rId26" display="http://www.bea.gov/iTable/definitions.cfm?did=2595&amp;reqId=70"/>
    <hyperlink ref="G32" r:id="rId27" display="http://www.bea.gov/iTable/definitions.cfm?did=2347&amp;reqId=70"/>
    <hyperlink ref="G33" r:id="rId28" display="http://www.bea.gov/iTable/definitions.cfm?did=2111&amp;reqId=70"/>
    <hyperlink ref="G34" r:id="rId29" display="http://www.bea.gov/iTable/definitions.cfm?did=2362&amp;reqId=70"/>
    <hyperlink ref="G35" r:id="rId30" display="http://www.bea.gov/iTable/definitions.cfm?did=288&amp;reqId=70"/>
    <hyperlink ref="G36" r:id="rId31" display="http://www.bea.gov/iTable/definitions.cfm?did=2477&amp;reqId=70"/>
    <hyperlink ref="G37" r:id="rId32" display="http://www.bea.gov/iTable/definitions.cfm?did=2476&amp;reqId=70"/>
    <hyperlink ref="G38" r:id="rId33" display="http://www.bea.gov/iTable/definitions.cfm?did=2475&amp;reqId=70"/>
    <hyperlink ref="G39" r:id="rId34" display="http://www.bea.gov/iTable/definitions.cfm?did=286&amp;reqId=70"/>
  </hyperlinks>
  <printOptions horizontalCentered="1"/>
  <pageMargins left="0.7" right="0.7" top="0.75" bottom="0.75" header="0.3" footer="0.3"/>
  <pageSetup orientation="portrait" r:id="rId35"/>
</worksheet>
</file>

<file path=xl/worksheets/sheet8.xml><?xml version="1.0" encoding="utf-8"?>
<worksheet xmlns="http://schemas.openxmlformats.org/spreadsheetml/2006/main" xmlns:r="http://schemas.openxmlformats.org/officeDocument/2006/relationships">
  <sheetPr>
    <tabColor theme="9" tint="0.59999389629810485"/>
  </sheetPr>
  <dimension ref="A1:S38"/>
  <sheetViews>
    <sheetView view="pageBreakPreview" zoomScaleNormal="100" zoomScaleSheetLayoutView="100" workbookViewId="0">
      <selection sqref="A1:D1"/>
    </sheetView>
  </sheetViews>
  <sheetFormatPr defaultRowHeight="15.75"/>
  <cols>
    <col min="1" max="1" width="32.5703125" style="120" customWidth="1"/>
    <col min="2" max="2" width="18.140625" style="120" customWidth="1"/>
    <col min="3" max="4" width="19.28515625" style="120" customWidth="1"/>
    <col min="5" max="5" width="9.140625" style="120"/>
    <col min="6" max="7" width="9.140625" style="120" customWidth="1"/>
    <col min="8" max="8" width="13" style="120" customWidth="1"/>
    <col min="9" max="9" width="10.140625" style="120" customWidth="1"/>
    <col min="10" max="16" width="9.140625" style="120" customWidth="1"/>
    <col min="17" max="18" width="9.42578125" style="120" bestFit="1" customWidth="1"/>
    <col min="19" max="19" width="13.5703125" style="120" bestFit="1" customWidth="1"/>
    <col min="20" max="16384" width="9.140625" style="120"/>
  </cols>
  <sheetData>
    <row r="1" spans="1:16">
      <c r="A1" s="238" t="s">
        <v>250</v>
      </c>
      <c r="B1" s="238"/>
      <c r="C1" s="238"/>
      <c r="D1" s="238"/>
    </row>
    <row r="2" spans="1:16">
      <c r="A2" s="238" t="s">
        <v>316</v>
      </c>
      <c r="B2" s="238"/>
      <c r="C2" s="238"/>
      <c r="D2" s="238"/>
      <c r="F2" s="121" t="s">
        <v>106</v>
      </c>
    </row>
    <row r="3" spans="1:16">
      <c r="A3" s="238" t="s">
        <v>355</v>
      </c>
      <c r="B3" s="238"/>
      <c r="C3" s="238"/>
      <c r="D3" s="238"/>
      <c r="F3" s="202" t="s">
        <v>337</v>
      </c>
      <c r="G3" s="203" t="s">
        <v>374</v>
      </c>
      <c r="H3" s="202" t="s">
        <v>375</v>
      </c>
      <c r="I3" s="202" t="s">
        <v>376</v>
      </c>
      <c r="J3" s="202" t="s">
        <v>377</v>
      </c>
      <c r="L3" s="121" t="s">
        <v>46</v>
      </c>
      <c r="M3" s="121"/>
      <c r="N3" s="121"/>
      <c r="O3" s="121"/>
      <c r="P3" s="121"/>
    </row>
    <row r="4" spans="1:16">
      <c r="F4" s="121">
        <v>2010</v>
      </c>
      <c r="G4" s="121" t="s">
        <v>329</v>
      </c>
      <c r="H4" s="200">
        <v>869464</v>
      </c>
      <c r="I4" s="200">
        <v>76896</v>
      </c>
      <c r="J4" s="200">
        <v>8.1</v>
      </c>
      <c r="L4" s="202" t="s">
        <v>337</v>
      </c>
      <c r="M4" s="203" t="s">
        <v>374</v>
      </c>
      <c r="N4" s="202" t="s">
        <v>375</v>
      </c>
      <c r="O4" s="202" t="s">
        <v>376</v>
      </c>
      <c r="P4" s="202" t="s">
        <v>377</v>
      </c>
    </row>
    <row r="5" spans="1:16">
      <c r="A5" s="129"/>
      <c r="B5" s="199" t="s">
        <v>364</v>
      </c>
      <c r="C5" s="129" t="s">
        <v>317</v>
      </c>
      <c r="D5" s="129" t="s">
        <v>318</v>
      </c>
      <c r="F5" s="121">
        <v>2010</v>
      </c>
      <c r="G5" s="121" t="s">
        <v>330</v>
      </c>
      <c r="H5" s="200">
        <v>871702</v>
      </c>
      <c r="I5" s="200">
        <v>77642</v>
      </c>
      <c r="J5" s="200">
        <v>8.1999999999999993</v>
      </c>
      <c r="L5" s="121">
        <v>2010</v>
      </c>
      <c r="M5" s="121" t="s">
        <v>328</v>
      </c>
      <c r="N5" s="200">
        <v>1618</v>
      </c>
      <c r="O5" s="200">
        <v>187</v>
      </c>
      <c r="P5" s="200">
        <v>10.4</v>
      </c>
    </row>
    <row r="6" spans="1:16">
      <c r="A6" s="128" t="s">
        <v>319</v>
      </c>
      <c r="B6" s="128" t="s">
        <v>46</v>
      </c>
      <c r="C6" s="128" t="s">
        <v>362</v>
      </c>
      <c r="D6" s="128" t="s">
        <v>320</v>
      </c>
      <c r="F6" s="121">
        <v>2010</v>
      </c>
      <c r="G6" s="121" t="s">
        <v>331</v>
      </c>
      <c r="H6" s="200">
        <v>873638</v>
      </c>
      <c r="I6" s="200">
        <v>78281</v>
      </c>
      <c r="J6" s="200">
        <v>8.1999999999999993</v>
      </c>
      <c r="L6" s="121">
        <v>2011</v>
      </c>
      <c r="M6" s="121" t="s">
        <v>329</v>
      </c>
      <c r="N6" s="200">
        <v>1580</v>
      </c>
      <c r="O6" s="200">
        <v>216</v>
      </c>
      <c r="P6" s="200">
        <v>12</v>
      </c>
    </row>
    <row r="7" spans="1:16">
      <c r="F7" s="121">
        <v>2010</v>
      </c>
      <c r="G7" s="121" t="s">
        <v>332</v>
      </c>
      <c r="H7" s="200">
        <v>874626</v>
      </c>
      <c r="I7" s="200">
        <v>78893</v>
      </c>
      <c r="J7" s="200">
        <v>8.3000000000000007</v>
      </c>
      <c r="L7" s="121">
        <v>2011</v>
      </c>
      <c r="M7" s="121" t="s">
        <v>330</v>
      </c>
      <c r="N7" s="200">
        <v>1580</v>
      </c>
      <c r="O7" s="200">
        <v>227</v>
      </c>
      <c r="P7" s="200">
        <v>12.6</v>
      </c>
    </row>
    <row r="8" spans="1:16">
      <c r="A8" s="120" t="s">
        <v>321</v>
      </c>
      <c r="B8" s="227">
        <v>105946000</v>
      </c>
      <c r="C8" s="227">
        <v>66856080000</v>
      </c>
      <c r="D8" s="227">
        <v>12168161000000</v>
      </c>
      <c r="F8" s="121">
        <v>2010</v>
      </c>
      <c r="G8" s="121" t="s">
        <v>333</v>
      </c>
      <c r="H8" s="200">
        <v>874589</v>
      </c>
      <c r="I8" s="200">
        <v>79477</v>
      </c>
      <c r="J8" s="200">
        <v>8.3000000000000007</v>
      </c>
      <c r="L8" s="121">
        <v>2011</v>
      </c>
      <c r="M8" s="121" t="s">
        <v>331</v>
      </c>
      <c r="N8" s="200">
        <v>1564</v>
      </c>
      <c r="O8" s="200">
        <v>195</v>
      </c>
      <c r="P8" s="200">
        <v>11.1</v>
      </c>
    </row>
    <row r="9" spans="1:16">
      <c r="A9" s="137" t="s">
        <v>322</v>
      </c>
      <c r="B9" s="227">
        <v>24981</v>
      </c>
      <c r="C9" s="227">
        <v>33267</v>
      </c>
      <c r="D9" s="227">
        <v>39635</v>
      </c>
      <c r="F9" s="121">
        <v>2010</v>
      </c>
      <c r="G9" s="121" t="s">
        <v>334</v>
      </c>
      <c r="H9" s="200">
        <v>873890</v>
      </c>
      <c r="I9" s="200">
        <v>80036</v>
      </c>
      <c r="J9" s="200">
        <v>8.4</v>
      </c>
      <c r="L9" s="121">
        <v>2011</v>
      </c>
      <c r="M9" s="121" t="s">
        <v>332</v>
      </c>
      <c r="N9" s="200">
        <v>1590</v>
      </c>
      <c r="O9" s="200">
        <v>179</v>
      </c>
      <c r="P9" s="200">
        <v>10.1</v>
      </c>
    </row>
    <row r="10" spans="1:16">
      <c r="B10" s="228"/>
      <c r="C10" s="228"/>
      <c r="D10" s="228"/>
      <c r="F10" s="121">
        <v>2010</v>
      </c>
      <c r="G10" s="121" t="s">
        <v>335</v>
      </c>
      <c r="H10" s="200">
        <v>873011</v>
      </c>
      <c r="I10" s="200">
        <v>80594</v>
      </c>
      <c r="J10" s="200">
        <v>8.5</v>
      </c>
      <c r="L10" s="121">
        <v>2011</v>
      </c>
      <c r="M10" s="121" t="s">
        <v>333</v>
      </c>
      <c r="N10" s="200">
        <v>1615</v>
      </c>
      <c r="O10" s="200">
        <v>161</v>
      </c>
      <c r="P10" s="200">
        <v>9.1</v>
      </c>
    </row>
    <row r="11" spans="1:16">
      <c r="A11" s="120" t="s">
        <v>323</v>
      </c>
      <c r="B11" s="229">
        <v>1618</v>
      </c>
      <c r="C11" s="227">
        <v>873112</v>
      </c>
      <c r="D11" s="227">
        <v>139064000</v>
      </c>
      <c r="F11" s="121">
        <v>2010</v>
      </c>
      <c r="G11" s="121" t="s">
        <v>336</v>
      </c>
      <c r="H11" s="200">
        <v>872597</v>
      </c>
      <c r="I11" s="200">
        <v>81130</v>
      </c>
      <c r="J11" s="200">
        <v>8.5</v>
      </c>
      <c r="L11" s="121">
        <v>2011</v>
      </c>
      <c r="M11" s="121" t="s">
        <v>334</v>
      </c>
      <c r="N11" s="200">
        <v>1608</v>
      </c>
      <c r="O11" s="200">
        <v>192</v>
      </c>
      <c r="P11" s="200">
        <v>10.7</v>
      </c>
    </row>
    <row r="12" spans="1:16">
      <c r="A12" s="120" t="s">
        <v>324</v>
      </c>
      <c r="B12" s="229">
        <v>187</v>
      </c>
      <c r="C12" s="227">
        <v>80202</v>
      </c>
      <c r="D12" s="227">
        <v>14825000</v>
      </c>
      <c r="F12" s="121">
        <v>2010</v>
      </c>
      <c r="G12" s="121" t="s">
        <v>338</v>
      </c>
      <c r="H12" s="200">
        <v>872719</v>
      </c>
      <c r="I12" s="200">
        <v>81606</v>
      </c>
      <c r="J12" s="200">
        <v>8.6</v>
      </c>
      <c r="L12" s="121">
        <v>2011</v>
      </c>
      <c r="M12" s="121" t="s">
        <v>335</v>
      </c>
      <c r="N12" s="200">
        <v>1614</v>
      </c>
      <c r="O12" s="200">
        <v>183</v>
      </c>
      <c r="P12" s="200">
        <v>10.199999999999999</v>
      </c>
    </row>
    <row r="13" spans="1:16">
      <c r="A13" s="120" t="s">
        <v>325</v>
      </c>
      <c r="B13" s="230">
        <v>0.104</v>
      </c>
      <c r="C13" s="231">
        <v>8.4000000000000005E-2</v>
      </c>
      <c r="D13" s="231">
        <v>9.6000000000000002E-2</v>
      </c>
      <c r="F13" s="121">
        <v>2010</v>
      </c>
      <c r="G13" s="121" t="s">
        <v>339</v>
      </c>
      <c r="H13" s="200">
        <v>873107</v>
      </c>
      <c r="I13" s="200">
        <v>82011</v>
      </c>
      <c r="J13" s="200">
        <v>8.6</v>
      </c>
      <c r="L13" s="121">
        <v>2011</v>
      </c>
      <c r="M13" s="121" t="s">
        <v>336</v>
      </c>
      <c r="N13" s="200">
        <v>1585</v>
      </c>
      <c r="O13" s="200">
        <v>165</v>
      </c>
      <c r="P13" s="200">
        <v>9.4</v>
      </c>
    </row>
    <row r="14" spans="1:16">
      <c r="B14" s="232"/>
      <c r="C14" s="232"/>
      <c r="D14" s="228"/>
      <c r="F14" s="121">
        <v>2010</v>
      </c>
      <c r="G14" s="121" t="s">
        <v>340</v>
      </c>
      <c r="H14" s="200">
        <v>873432</v>
      </c>
      <c r="I14" s="200">
        <v>82356</v>
      </c>
      <c r="J14" s="200">
        <v>8.6</v>
      </c>
      <c r="L14" s="121">
        <v>2011</v>
      </c>
      <c r="M14" s="121" t="s">
        <v>338</v>
      </c>
      <c r="N14" s="200">
        <v>1612</v>
      </c>
      <c r="O14" s="200">
        <v>161</v>
      </c>
      <c r="P14" s="200">
        <v>9.1</v>
      </c>
    </row>
    <row r="15" spans="1:16">
      <c r="A15" s="200" t="s">
        <v>379</v>
      </c>
      <c r="B15" s="229">
        <v>1592</v>
      </c>
      <c r="C15" s="227">
        <v>873656</v>
      </c>
      <c r="D15" s="227">
        <v>139869000</v>
      </c>
      <c r="F15" s="121">
        <v>2010</v>
      </c>
      <c r="G15" s="121" t="s">
        <v>341</v>
      </c>
      <c r="H15" s="200">
        <v>873840</v>
      </c>
      <c r="I15" s="200">
        <v>82639</v>
      </c>
      <c r="J15" s="200">
        <v>8.6</v>
      </c>
      <c r="L15" s="121">
        <v>2011</v>
      </c>
      <c r="M15" s="121" t="s">
        <v>339</v>
      </c>
      <c r="N15" s="200">
        <v>1576</v>
      </c>
      <c r="O15" s="200">
        <v>151</v>
      </c>
      <c r="P15" s="200">
        <v>8.6999999999999993</v>
      </c>
    </row>
    <row r="16" spans="1:16">
      <c r="A16" s="200" t="s">
        <v>380</v>
      </c>
      <c r="B16" s="229">
        <v>178</v>
      </c>
      <c r="C16" s="227">
        <v>67227</v>
      </c>
      <c r="D16" s="227">
        <v>13747000</v>
      </c>
      <c r="F16" s="121">
        <v>2010</v>
      </c>
      <c r="G16" s="121" t="s">
        <v>378</v>
      </c>
      <c r="H16" s="120">
        <f>AVERAGE(H4:H15)</f>
        <v>873051.25</v>
      </c>
      <c r="I16" s="120">
        <f>AVERAGE(I4:I15)</f>
        <v>80130.083333333328</v>
      </c>
      <c r="J16" s="120">
        <f>AVERAGE(J4:J15)</f>
        <v>8.4083333333333314</v>
      </c>
      <c r="L16" s="121">
        <v>2011</v>
      </c>
      <c r="M16" s="121" t="s">
        <v>340</v>
      </c>
      <c r="N16" s="200">
        <v>1570</v>
      </c>
      <c r="O16" s="200">
        <v>148</v>
      </c>
      <c r="P16" s="200">
        <v>8.6</v>
      </c>
    </row>
    <row r="17" spans="1:19" ht="16.5" thickBot="1">
      <c r="A17" s="200" t="s">
        <v>381</v>
      </c>
      <c r="B17" s="230">
        <v>0.1</v>
      </c>
      <c r="C17" s="231">
        <v>7.0999999999999994E-2</v>
      </c>
      <c r="D17" s="231">
        <v>8.8999999999999996E-2</v>
      </c>
      <c r="F17" s="121"/>
      <c r="G17" s="121"/>
      <c r="L17" s="202">
        <v>2011</v>
      </c>
      <c r="M17" s="203" t="s">
        <v>341</v>
      </c>
      <c r="N17" s="87">
        <v>1610</v>
      </c>
      <c r="O17" s="87">
        <v>157</v>
      </c>
      <c r="P17" s="87">
        <v>8.9</v>
      </c>
    </row>
    <row r="18" spans="1:19" ht="16.5" thickBot="1">
      <c r="B18" s="228"/>
      <c r="C18" s="228"/>
      <c r="D18" s="228"/>
      <c r="F18" s="121">
        <v>2011</v>
      </c>
      <c r="G18" s="121" t="s">
        <v>329</v>
      </c>
      <c r="H18" s="224">
        <v>861105</v>
      </c>
      <c r="I18" s="224">
        <v>83192</v>
      </c>
      <c r="J18" s="200">
        <v>8.8000000000000007</v>
      </c>
      <c r="N18" s="120">
        <f>AVERAGE(N6:N17)</f>
        <v>1592</v>
      </c>
      <c r="O18" s="120">
        <f>AVERAGE(O6:O17)</f>
        <v>177.91666666666666</v>
      </c>
      <c r="P18" s="120">
        <f>AVERAGE(P6:Q17)</f>
        <v>10.041666666666668</v>
      </c>
    </row>
    <row r="19" spans="1:19" ht="16.5" thickBot="1">
      <c r="A19" s="215" t="s">
        <v>418</v>
      </c>
      <c r="B19" s="231">
        <v>0.23699999999999999</v>
      </c>
      <c r="C19" s="231">
        <v>0.19800000000000001</v>
      </c>
      <c r="D19" s="231">
        <v>0.153</v>
      </c>
      <c r="F19" s="121">
        <v>2011</v>
      </c>
      <c r="G19" s="121" t="s">
        <v>330</v>
      </c>
      <c r="H19" s="225">
        <v>867264</v>
      </c>
      <c r="I19" s="225">
        <v>84197</v>
      </c>
      <c r="J19" s="200">
        <v>8.8000000000000007</v>
      </c>
    </row>
    <row r="20" spans="1:19" ht="16.5" thickBot="1">
      <c r="A20" s="137" t="s">
        <v>419</v>
      </c>
      <c r="B20" s="231">
        <v>0.30499999999999999</v>
      </c>
      <c r="C20" s="231">
        <v>0.28499999999999998</v>
      </c>
      <c r="D20" s="231">
        <v>0.216</v>
      </c>
      <c r="F20" s="121">
        <v>2011</v>
      </c>
      <c r="G20" s="121" t="s">
        <v>331</v>
      </c>
      <c r="H20" s="225">
        <v>869497</v>
      </c>
      <c r="I20" s="225">
        <v>69539</v>
      </c>
      <c r="J20" s="200">
        <v>7.4</v>
      </c>
    </row>
    <row r="21" spans="1:19" ht="16.5" thickBot="1">
      <c r="B21" s="228"/>
      <c r="C21" s="228"/>
      <c r="D21" s="228"/>
      <c r="F21" s="121">
        <v>2011</v>
      </c>
      <c r="G21" s="121" t="s">
        <v>332</v>
      </c>
      <c r="H21" s="225">
        <v>876668</v>
      </c>
      <c r="I21" s="225">
        <v>65021</v>
      </c>
      <c r="J21" s="200">
        <v>6.9</v>
      </c>
    </row>
    <row r="22" spans="1:19" ht="16.5" thickBot="1">
      <c r="A22" s="120" t="s">
        <v>326</v>
      </c>
      <c r="B22" s="227">
        <f>'Table 7'!B7*1000</f>
        <v>44879000</v>
      </c>
      <c r="C22" s="227">
        <f>'Table 7'!D7*1000</f>
        <v>14345809000</v>
      </c>
      <c r="D22" s="227">
        <v>2169300000000</v>
      </c>
      <c r="F22" s="121">
        <v>2011</v>
      </c>
      <c r="G22" s="121" t="s">
        <v>333</v>
      </c>
      <c r="H22" s="225">
        <v>875301</v>
      </c>
      <c r="I22" s="225">
        <v>60635</v>
      </c>
      <c r="J22" s="200">
        <v>6.5</v>
      </c>
    </row>
    <row r="23" spans="1:19" ht="16.5" thickBot="1">
      <c r="A23" s="137" t="s">
        <v>327</v>
      </c>
      <c r="B23" s="248">
        <f>ROUND(B22/B8,3)</f>
        <v>0.42399999999999999</v>
      </c>
      <c r="C23" s="248">
        <f t="shared" ref="C23:D23" si="0">ROUND(C22/C8,3)</f>
        <v>0.215</v>
      </c>
      <c r="D23" s="248">
        <f t="shared" si="0"/>
        <v>0.17799999999999999</v>
      </c>
      <c r="F23" s="121">
        <v>2011</v>
      </c>
      <c r="G23" s="121" t="s">
        <v>334</v>
      </c>
      <c r="H23" s="225">
        <v>868801</v>
      </c>
      <c r="I23" s="225">
        <v>73585</v>
      </c>
      <c r="J23" s="200">
        <v>7.8</v>
      </c>
      <c r="Q23" s="154"/>
      <c r="R23" s="154"/>
      <c r="S23" s="155"/>
    </row>
    <row r="24" spans="1:19" ht="16.5" thickBot="1">
      <c r="A24" s="137" t="s">
        <v>321</v>
      </c>
      <c r="B24" s="248"/>
      <c r="C24" s="248"/>
      <c r="D24" s="248"/>
      <c r="F24" s="121">
        <v>2011</v>
      </c>
      <c r="G24" s="121" t="s">
        <v>335</v>
      </c>
      <c r="H24" s="225">
        <v>873109</v>
      </c>
      <c r="I24" s="225">
        <v>68072</v>
      </c>
      <c r="J24" s="200">
        <v>7.2</v>
      </c>
      <c r="Q24" s="152"/>
      <c r="R24" s="152"/>
      <c r="S24" s="158"/>
    </row>
    <row r="25" spans="1:19" ht="16.5" thickBot="1">
      <c r="A25" s="123"/>
      <c r="B25" s="123"/>
      <c r="C25" s="123"/>
      <c r="D25" s="123"/>
      <c r="F25" s="121">
        <v>2011</v>
      </c>
      <c r="G25" s="121" t="s">
        <v>336</v>
      </c>
      <c r="H25" s="225">
        <v>872274</v>
      </c>
      <c r="I25" s="225">
        <v>62104</v>
      </c>
      <c r="J25" s="200">
        <v>6.6</v>
      </c>
      <c r="L25" s="157"/>
      <c r="M25" s="157"/>
      <c r="N25" s="157"/>
      <c r="O25" s="157"/>
      <c r="P25" s="157"/>
      <c r="Q25" s="157"/>
      <c r="R25" s="157"/>
      <c r="S25" s="158"/>
    </row>
    <row r="26" spans="1:19" ht="16.5" thickBot="1">
      <c r="F26" s="121">
        <v>2011</v>
      </c>
      <c r="G26" s="121" t="s">
        <v>338</v>
      </c>
      <c r="H26" s="225">
        <v>874107</v>
      </c>
      <c r="I26" s="225">
        <v>59686</v>
      </c>
      <c r="J26" s="200">
        <v>6.4</v>
      </c>
    </row>
    <row r="27" spans="1:19" ht="54" customHeight="1" thickBot="1">
      <c r="A27" s="240" t="s">
        <v>412</v>
      </c>
      <c r="B27" s="240"/>
      <c r="C27" s="240"/>
      <c r="D27" s="240"/>
      <c r="F27" s="121">
        <v>2011</v>
      </c>
      <c r="G27" s="121" t="s">
        <v>339</v>
      </c>
      <c r="H27" s="225">
        <v>878227</v>
      </c>
      <c r="I27" s="225">
        <v>60500</v>
      </c>
      <c r="J27" s="200">
        <v>6.4</v>
      </c>
      <c r="L27" s="154"/>
      <c r="M27" s="154"/>
      <c r="N27" s="154"/>
      <c r="O27" s="154"/>
      <c r="P27" s="154"/>
      <c r="Q27" s="154"/>
      <c r="R27" s="154"/>
      <c r="S27" s="155"/>
    </row>
    <row r="28" spans="1:19" ht="16.5" thickBot="1">
      <c r="F28" s="121">
        <v>2011</v>
      </c>
      <c r="G28" s="121" t="s">
        <v>340</v>
      </c>
      <c r="H28" s="225">
        <v>883859</v>
      </c>
      <c r="I28" s="225">
        <v>59296</v>
      </c>
      <c r="J28" s="200">
        <v>6.3</v>
      </c>
      <c r="L28" s="152"/>
      <c r="M28" s="152"/>
      <c r="N28" s="152"/>
      <c r="O28" s="152"/>
      <c r="P28" s="152"/>
      <c r="Q28" s="152"/>
      <c r="R28" s="152"/>
      <c r="S28" s="158"/>
    </row>
    <row r="29" spans="1:19" ht="16.5" thickBot="1">
      <c r="F29" s="121">
        <v>2011</v>
      </c>
      <c r="G29" s="121" t="s">
        <v>341</v>
      </c>
      <c r="H29" s="226">
        <v>883655</v>
      </c>
      <c r="I29" s="226">
        <v>60897</v>
      </c>
      <c r="J29" s="200">
        <v>6.4</v>
      </c>
      <c r="K29" s="215" t="s">
        <v>415</v>
      </c>
      <c r="L29" s="157"/>
      <c r="M29" s="157"/>
      <c r="N29" s="157"/>
      <c r="O29" s="161"/>
      <c r="P29" s="161"/>
      <c r="Q29" s="161"/>
      <c r="R29" s="161"/>
      <c r="S29" s="158"/>
    </row>
    <row r="30" spans="1:19" ht="16.5" thickBot="1">
      <c r="H30" s="120">
        <f>AVERAGE(H18:H29)</f>
        <v>873655.58333333337</v>
      </c>
      <c r="I30" s="120">
        <f>AVERAGE(I18:I29)</f>
        <v>67227</v>
      </c>
      <c r="J30" s="120">
        <f>AVERAGE(J18:J29)</f>
        <v>7.1250000000000009</v>
      </c>
    </row>
    <row r="31" spans="1:19" ht="16.5" thickBot="1">
      <c r="F31" s="153"/>
      <c r="G31" s="154"/>
      <c r="H31" s="154"/>
      <c r="I31" s="154"/>
      <c r="J31" s="154"/>
      <c r="K31" s="154"/>
      <c r="L31" s="154"/>
      <c r="M31" s="154"/>
      <c r="N31" s="154"/>
      <c r="O31" s="154"/>
      <c r="P31" s="154"/>
      <c r="Q31" s="154"/>
      <c r="R31" s="154"/>
      <c r="S31" s="155"/>
    </row>
    <row r="32" spans="1:19" ht="16.5" thickBot="1">
      <c r="F32" s="156"/>
      <c r="G32" s="152"/>
      <c r="H32" s="152"/>
      <c r="I32" s="152"/>
      <c r="J32" s="152"/>
      <c r="K32" s="152"/>
      <c r="L32" s="152"/>
      <c r="M32" s="152"/>
      <c r="N32" s="152"/>
      <c r="O32" s="152"/>
      <c r="P32" s="152"/>
      <c r="Q32" s="152"/>
      <c r="R32" s="152"/>
      <c r="S32" s="160"/>
    </row>
    <row r="33" spans="6:19" ht="16.5" thickBot="1">
      <c r="F33" s="224">
        <v>83192</v>
      </c>
      <c r="G33" s="225">
        <v>84197</v>
      </c>
      <c r="H33" s="225">
        <v>69539</v>
      </c>
      <c r="I33" s="225">
        <v>65021</v>
      </c>
      <c r="J33" s="225">
        <v>60635</v>
      </c>
      <c r="K33" s="225">
        <v>73585</v>
      </c>
      <c r="L33" s="225">
        <v>68072</v>
      </c>
      <c r="M33" s="225">
        <v>62104</v>
      </c>
      <c r="N33" s="225">
        <v>59686</v>
      </c>
      <c r="O33" s="225">
        <v>60500</v>
      </c>
      <c r="P33" s="225">
        <v>59296</v>
      </c>
      <c r="Q33" s="226" t="s">
        <v>416</v>
      </c>
      <c r="R33" s="161"/>
      <c r="S33" s="160"/>
    </row>
    <row r="34" spans="6:19" ht="16.5" thickBot="1">
      <c r="F34" s="224">
        <v>861105</v>
      </c>
      <c r="G34" s="225">
        <v>867264</v>
      </c>
      <c r="H34" s="225">
        <v>869497</v>
      </c>
      <c r="I34" s="225">
        <v>876668</v>
      </c>
      <c r="J34" s="225">
        <v>875301</v>
      </c>
      <c r="K34" s="225">
        <v>868801</v>
      </c>
      <c r="L34" s="225">
        <v>873109</v>
      </c>
      <c r="M34" s="225">
        <v>872274</v>
      </c>
      <c r="N34" s="225">
        <v>874107</v>
      </c>
      <c r="O34" s="225">
        <v>878227</v>
      </c>
      <c r="P34" s="225">
        <v>883859</v>
      </c>
      <c r="Q34" s="226" t="s">
        <v>417</v>
      </c>
    </row>
    <row r="37" spans="6:19" ht="11.25" customHeight="1"/>
    <row r="38" spans="6:19" ht="9" customHeight="1"/>
  </sheetData>
  <mergeCells count="7">
    <mergeCell ref="A27:D27"/>
    <mergeCell ref="A1:D1"/>
    <mergeCell ref="A2:D2"/>
    <mergeCell ref="A3:D3"/>
    <mergeCell ref="B23:B24"/>
    <mergeCell ref="D23:D24"/>
    <mergeCell ref="C23:C24"/>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Table 1</vt:lpstr>
      <vt:lpstr>Table 2</vt:lpstr>
      <vt:lpstr>Table 3</vt:lpstr>
      <vt:lpstr>Table 4</vt:lpstr>
      <vt:lpstr>Table 5</vt:lpstr>
      <vt:lpstr>Table 6</vt:lpstr>
      <vt:lpstr>Table 7</vt:lpstr>
      <vt:lpstr>Table 8</vt:lpstr>
      <vt:lpstr>'Table 1'!Print_Area</vt:lpstr>
      <vt:lpstr>'Table 2'!Print_Area</vt:lpstr>
      <vt:lpstr>'Table 3'!Print_Area</vt:lpstr>
      <vt:lpstr>'Table 4'!Print_Area</vt:lpstr>
      <vt:lpstr>'Table 5'!Print_Area</vt:lpstr>
      <vt:lpstr>'Table 6'!Print_Area</vt:lpstr>
      <vt:lpstr>'Table 7'!Print_Area</vt:lpstr>
      <vt:lpstr>'Table 8'!Print_Area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makaylk</dc:creator>
  <cp:lastModifiedBy>Cheryl St. Clair</cp:lastModifiedBy>
  <cp:lastPrinted>2012-03-06T20:48:37Z</cp:lastPrinted>
  <dcterms:created xsi:type="dcterms:W3CDTF">2011-09-27T16:27:09Z</dcterms:created>
  <dcterms:modified xsi:type="dcterms:W3CDTF">2012-05-23T14:21:32Z</dcterms:modified>
</cp:coreProperties>
</file>